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 activeTab="2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49" i="4" l="1"/>
  <c r="W35" i="4"/>
  <c r="W66" i="4"/>
  <c r="W13" i="4"/>
  <c r="W61" i="4"/>
  <c r="W68" i="4" l="1"/>
  <c r="W47" i="4"/>
  <c r="W82" i="4"/>
  <c r="W72" i="4"/>
  <c r="W18" i="4"/>
  <c r="W81" i="4"/>
  <c r="W89" i="4" l="1"/>
  <c r="W84" i="4"/>
  <c r="X63" i="4"/>
  <c r="W83" i="4"/>
  <c r="W75" i="4"/>
  <c r="W56" i="4"/>
  <c r="W43" i="4"/>
  <c r="W12" i="4"/>
  <c r="W67" i="4"/>
  <c r="W77" i="4" l="1"/>
  <c r="W65" i="4"/>
  <c r="W54" i="4"/>
  <c r="W44" i="4"/>
  <c r="W30" i="4"/>
  <c r="W29" i="4"/>
  <c r="W62" i="4"/>
  <c r="X62" i="4" s="1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40" i="4" l="1"/>
  <c r="W37" i="4"/>
  <c r="W55" i="4"/>
  <c r="W64" i="4"/>
  <c r="W41" i="4"/>
  <c r="W58" i="4"/>
  <c r="W51" i="4"/>
  <c r="W63" i="4" l="1"/>
  <c r="X82" i="4" l="1"/>
  <c r="E76" i="5" s="1"/>
  <c r="A67" i="8" s="1"/>
  <c r="X81" i="4"/>
  <c r="E75" i="5" s="1"/>
  <c r="A66" i="8" s="1"/>
  <c r="X80" i="4"/>
  <c r="W79" i="4"/>
  <c r="X79" i="4" s="1"/>
  <c r="X78" i="4"/>
  <c r="E74" i="5" s="1"/>
  <c r="A65" i="8" s="1"/>
  <c r="X77" i="4"/>
  <c r="E73" i="5" s="1"/>
  <c r="A64" i="8" s="1"/>
  <c r="X76" i="4"/>
  <c r="E72" i="5" s="1"/>
  <c r="A63" i="8" s="1"/>
  <c r="X75" i="4"/>
  <c r="E71" i="5" s="1"/>
  <c r="A62" i="8" s="1"/>
  <c r="W74" i="4"/>
  <c r="X74" i="4" s="1"/>
  <c r="E70" i="5" s="1"/>
  <c r="A61" i="8" s="1"/>
  <c r="W73" i="4"/>
  <c r="X73" i="4" s="1"/>
  <c r="X72" i="4"/>
  <c r="W71" i="4"/>
  <c r="X71" i="4" s="1"/>
  <c r="W70" i="4"/>
  <c r="X70" i="4" s="1"/>
  <c r="W69" i="4"/>
  <c r="X69" i="4" s="1"/>
  <c r="X68" i="4"/>
  <c r="X67" i="4"/>
  <c r="X66" i="4"/>
  <c r="E69" i="5" s="1"/>
  <c r="A60" i="8" s="1"/>
  <c r="X65" i="4"/>
  <c r="E68" i="5" s="1"/>
  <c r="A59" i="8" s="1"/>
  <c r="X64" i="4"/>
  <c r="X61" i="4"/>
  <c r="W60" i="4"/>
  <c r="X60" i="4" s="1"/>
  <c r="W59" i="4"/>
  <c r="X59" i="4" s="1"/>
  <c r="X58" i="4"/>
  <c r="W57" i="4"/>
  <c r="X57" i="4" s="1"/>
  <c r="X56" i="4"/>
  <c r="X55" i="4"/>
  <c r="X54" i="4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X49" i="4"/>
  <c r="E57" i="5" s="1"/>
  <c r="A48" i="8" s="1"/>
  <c r="W48" i="4"/>
  <c r="X48" i="4" s="1"/>
  <c r="E55" i="5" s="1"/>
  <c r="A46" i="8" s="1"/>
  <c r="X47" i="4"/>
  <c r="E54" i="5" s="1"/>
  <c r="A45" i="8" s="1"/>
  <c r="W46" i="4"/>
  <c r="X46" i="4" s="1"/>
  <c r="E52" i="5" s="1"/>
  <c r="A43" i="8" s="1"/>
  <c r="W45" i="4"/>
  <c r="X45" i="4" s="1"/>
  <c r="E50" i="5" s="1"/>
  <c r="A41" i="8" s="1"/>
  <c r="X44" i="4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X38" i="4"/>
  <c r="E42" i="5" s="1"/>
  <c r="A33" i="8" s="1"/>
  <c r="X37" i="4"/>
  <c r="E41" i="5" s="1"/>
  <c r="A32" i="8" s="1"/>
  <c r="W36" i="4"/>
  <c r="X36" i="4" s="1"/>
  <c r="E40" i="5" s="1"/>
  <c r="A31" i="8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X18" i="4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X13" i="4"/>
  <c r="E14" i="5" s="1"/>
  <c r="A5" i="8" s="1"/>
  <c r="X12" i="4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X83" i="4"/>
  <c r="E77" i="5" s="1"/>
  <c r="A68" i="8" s="1"/>
  <c r="X84" i="4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X89" i="4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<sst xmlns="http://schemas.openxmlformats.org/spreadsheetml/2006/main" count="221" uniqueCount="220">
  <si>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</si>
  <si>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</si>
  <si>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</si>
  <si>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</si>
  <si>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</si>
  <si>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</si>
  <si>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</si>
  <si>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</si>
  <si>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</si>
  <si>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</si>
  <si>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</si>
  <si>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</si>
  <si>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</si>
  <si>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</si>
  <si>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</si>
  <si>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</si>
  <si>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</si>
  <si>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</si>
  <si>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</si>
  <si>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</si>
  <si>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</si>
  <si>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</si>
  <si>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</si>
  <si>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</si>
  <si>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</si>
  <si>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</si>
  <si>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</si>
  <si>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</si>
  <si>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</si>
  <si>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</si>
  <si>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</si>
  <si>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</si>
  <si>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</si>
  <si>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</si>
  <si>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</si>
  <si>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</si>
  <si>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</si>
  <si>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</si>
  <si>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</si>
  <si>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</si>
  <si>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</si>
  <si>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</si>
  <si>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</si>
  <si>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</si>
  <si>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</si>
  <si>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</si>
  <si>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</si>
  <si>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</si>
  <si>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</si>
  <si>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</si>
  <si>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</si>
  <si>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</si>
  <si>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</si>
  <si>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</si>
  <si>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</si>
  <si>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</si>
  <si>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</si>
  <si>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</si>
  <si>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</si>
  <si>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</si>
  <si>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</si>
  <si>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</si>
  <si>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</si>
  <si>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</si>
  <si>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</si>
  <si>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</si>
  <si>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</si>
  <si>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</si>
  <si>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</si>
  <si>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</si>
  <si>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</si>
  <si>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</si>
  <si>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</si>
  <si>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</si>
  <si>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</si>
  <si>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</si>
  <si>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</si>
  <si>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</si>
  <si>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</si>
  <si>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</si>
  <si>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</si>
  <si>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</si>
  <si>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</si>
  <si>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</si>
  <si>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</si>
  <si>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</si>
  <si>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</si>
  <si>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</si>
  <si>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</si>
  <si>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</si>
  <si>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</si>
  <si>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</si>
  <si>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</si>
  <si>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</si>
  <si>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</si>
  <si>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</si>
  <si>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</si>
  <si>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</si>
  <si>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</si>
  <si>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</si>
  <si>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</si>
  <si>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</si>
  <si>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</si>
  <si>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</si>
  <si>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</si>
  <si>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</si>
  <si>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</si>
  <si>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</si>
  <si>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</si>
  <si>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</si>
  <si>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</si>
  <si>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</si>
  <si>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</si>
  <si>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</si>
  <si>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</si>
  <si>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</si>
  <si>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</si>
  <si>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</si>
  <si>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</si>
  <si>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</si>
  <si>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</si>
  <si>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</si>
  <si>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</si>
  <si>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</si>
  <si>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</si>
  <si>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</si>
  <si>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</si>
  <si>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</si>
  <si>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</si>
  <si>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</si>
  <si>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</si>
  <si>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</si>
  <si>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</si>
  <si>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</si>
  <si>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</si>
  <si>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</si>
  <si>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</si>
  <si>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</si>
  <si>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</si>
  <si>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</si>
  <si>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</si>
  <si>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</si>
  <si>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</si>
  <si>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</si>
  <si>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</si>
  <si>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</si>
  <si>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</si>
  <si>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</si>
  <si>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</si>
  <si>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</si>
  <si>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</si>
  <si>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</si>
  <si>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</si>
  <si>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</si>
  <si>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</si>
  <si>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</si>
  <si>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</si>
  <si>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</si>
  <si>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</si>
  <si>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</si>
  <si>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</si>
  <si>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</si>
  <si>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</si>
  <si>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</si>
  <si>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</si>
  <si>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</si>
  <si>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</si>
  <si>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</si>
  <si>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</si>
  <si>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</si>
  <si>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</si>
  <si>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</si>
  <si>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</si>
  <si>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</si>
  <si>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</si>
  <si>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</si>
  <si>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</si>
  <si>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</si>
  <si>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</si>
  <si>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</si>
  <si>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</si>
  <si>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</si>
  <si>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</si>
  <si>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</si>
  <si>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</si>
  <si>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</si>
  <si>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</si>
  <si>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</si>
  <si>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</si>
  <si>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</si>
  <si>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</si>
  <si>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</si>
  <si>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</si>
  <si>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</si>
  <si>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</si>
  <si>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</si>
  <si>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</si>
  <si>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</si>
  <si>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</si>
  <si>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</si>
  <si>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</si>
  <si>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</si>
  <si>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</si>
  <si>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</si>
  <si>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</si>
  <si>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</si>
  <si>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</si>
  <si>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</si>
  <si>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</si>
  <si>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</si>
  <si>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</si>
  <si>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</si>
  <si>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x15</t>
  </si>
  <si>
    <t>x16</t>
  </si>
  <si>
    <t>x18</t>
  </si>
  <si>
    <t>x12</t>
  </si>
  <si>
    <t>x5</t>
  </si>
  <si>
    <t>2..5</t>
  </si>
  <si>
    <t>x14</t>
  </si>
  <si>
    <t>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</si>
</sst>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9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2" borderId="0" xfId="0" applyNumberFormat="1" applyFont="1" applyFill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5" borderId="37" xfId="0" applyNumberFormat="1" applyFont="1" applyFill="1" applyBorder="1" applyAlignment="1" applyProtection="1">
      <alignment horizontal="center"/>
      <protection locked="0"/>
    </xf>
    <xf numFmtId="0" fontId="8" fillId="5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view="pageBreakPreview" zoomScale="120" zoomScaleSheetLayoutView="120" workbookViewId="0">
      <pane ySplit="8" topLeftCell="A60" activePane="bottomLeft" state="frozen"/>
      <selection pane="bottomLeft" activeCell="W89" sqref="W89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 t="s">
        <v>0</v>
      </c>
      <c r="X1" s="118"/>
    </row>
    <row r="2" spans="1:32" ht="17.5" x14ac:dyDescent="0.3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9"/>
      <c r="X2" s="120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3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23" t="s">
        <v>12</v>
      </c>
      <c r="X6" s="127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6" t="s">
        <v>32</v>
      </c>
      <c r="D7" s="126"/>
      <c r="E7" s="126"/>
      <c r="F7" s="126"/>
      <c r="G7" s="130" t="s">
        <v>46</v>
      </c>
      <c r="H7" s="131"/>
      <c r="I7" s="131"/>
      <c r="J7" s="132"/>
      <c r="K7" s="130" t="s">
        <v>51</v>
      </c>
      <c r="L7" s="131"/>
      <c r="M7" s="131"/>
      <c r="N7" s="132"/>
      <c r="O7" s="126" t="s">
        <v>36</v>
      </c>
      <c r="P7" s="126"/>
      <c r="Q7" s="126"/>
      <c r="R7" s="126"/>
      <c r="S7" s="130" t="s">
        <v>38</v>
      </c>
      <c r="T7" s="131"/>
      <c r="U7" s="131"/>
      <c r="V7" s="132"/>
      <c r="W7" s="124"/>
      <c r="X7" s="128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3" t="s">
        <v>53</v>
      </c>
      <c r="L8" s="134"/>
      <c r="M8" s="133" t="s">
        <v>52</v>
      </c>
      <c r="N8" s="134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5"/>
      <c r="X8" s="129"/>
      <c r="Z8" s="137"/>
      <c r="AA8" s="137"/>
      <c r="AB8" s="137"/>
      <c r="AC8" s="41"/>
      <c r="AD8" s="69"/>
      <c r="AE8" s="41"/>
      <c r="AF8" s="69"/>
    </row>
    <row r="9" spans="1:32" ht="13.5" thickBot="1" x14ac:dyDescent="0.35">
      <c r="A9" s="98" t="s">
        <v>135</v>
      </c>
      <c r="B9" s="101" t="s">
        <v>55</v>
      </c>
      <c r="C9" s="71">
        <v>2.5</v>
      </c>
      <c r="D9" s="70">
        <v>1</v>
      </c>
      <c r="E9" s="70">
        <v>1.5</v>
      </c>
      <c r="F9" s="70">
        <v>2.5</v>
      </c>
      <c r="G9" s="71"/>
      <c r="H9" s="71"/>
      <c r="I9" s="71"/>
      <c r="J9" s="71"/>
      <c r="K9" s="135">
        <v>5</v>
      </c>
      <c r="L9" s="136"/>
      <c r="M9" s="135">
        <v>4</v>
      </c>
      <c r="N9" s="136"/>
      <c r="O9" s="78">
        <v>2.5</v>
      </c>
      <c r="P9" s="83">
        <v>2.5</v>
      </c>
      <c r="Q9" s="78">
        <v>2.5</v>
      </c>
      <c r="R9" s="78">
        <v>2.5</v>
      </c>
      <c r="S9" s="71"/>
      <c r="T9" s="71">
        <v>28</v>
      </c>
      <c r="U9" s="77"/>
      <c r="V9" s="71"/>
      <c r="W9" s="72">
        <f>SUM(C9:T9)</f>
        <v>54.5</v>
      </c>
      <c r="X9" s="73" t="str">
        <f t="shared" ref="X9:X72" si="0">IF(W9&gt;=90,"A",IF(W9&gt;=80,"B",IF(W9&gt;=70,"C",IF(W9&gt;=60,"D",IF(W9&gt;=50,"E",IF(W9=0,"-","F"))))))</f>
        <v>E</v>
      </c>
      <c r="Z9" s="112"/>
      <c r="AA9" s="112"/>
      <c r="AB9" s="112"/>
      <c r="AC9" s="41"/>
      <c r="AD9" s="69"/>
      <c r="AE9" s="41"/>
      <c r="AF9" s="69"/>
    </row>
    <row r="10" spans="1:32" ht="13" x14ac:dyDescent="0.3">
      <c r="A10" s="98" t="s">
        <v>136</v>
      </c>
      <c r="B10" s="101" t="s">
        <v>56</v>
      </c>
      <c r="C10" s="71">
        <v>1</v>
      </c>
      <c r="D10" s="70">
        <v>1.5</v>
      </c>
      <c r="E10" s="75">
        <v>1</v>
      </c>
      <c r="F10" s="75">
        <v>2.5</v>
      </c>
      <c r="G10" s="75"/>
      <c r="H10" s="75"/>
      <c r="I10" s="75"/>
      <c r="J10" s="75"/>
      <c r="K10" s="110">
        <v>4</v>
      </c>
      <c r="L10" s="111"/>
      <c r="M10" s="110">
        <v>4</v>
      </c>
      <c r="N10" s="111"/>
      <c r="O10" s="78">
        <v>2.5</v>
      </c>
      <c r="P10" s="83">
        <v>2.5</v>
      </c>
      <c r="Q10" s="78">
        <v>2.5</v>
      </c>
      <c r="R10" s="78">
        <v>2.5</v>
      </c>
      <c r="S10" s="75">
        <v>13</v>
      </c>
      <c r="T10" s="75">
        <v>21</v>
      </c>
      <c r="U10" s="78"/>
      <c r="V10" s="75"/>
      <c r="W10" s="76">
        <f>SUM(C10:T10)</f>
        <v>58</v>
      </c>
      <c r="X10" s="73" t="str">
        <f t="shared" si="0"/>
        <v>E</v>
      </c>
      <c r="Z10" s="112"/>
      <c r="AA10" s="112"/>
      <c r="AB10" s="112"/>
      <c r="AC10" s="41"/>
      <c r="AD10" s="69"/>
      <c r="AE10" s="41"/>
      <c r="AF10" s="69"/>
    </row>
    <row r="11" spans="1:32" ht="13" x14ac:dyDescent="0.3">
      <c r="A11" s="98" t="s">
        <v>137</v>
      </c>
      <c r="B11" s="101" t="s">
        <v>57</v>
      </c>
      <c r="C11" s="71">
        <v>1.5</v>
      </c>
      <c r="D11" s="71">
        <v>2.5</v>
      </c>
      <c r="E11" s="75">
        <v>2</v>
      </c>
      <c r="F11" s="75">
        <v>1.5</v>
      </c>
      <c r="G11" s="75"/>
      <c r="H11" s="75"/>
      <c r="I11" s="75"/>
      <c r="J11" s="75"/>
      <c r="K11" s="110">
        <v>5</v>
      </c>
      <c r="L11" s="111"/>
      <c r="M11" s="110"/>
      <c r="N11" s="111"/>
      <c r="O11" s="78">
        <v>2.5</v>
      </c>
      <c r="P11" s="83">
        <v>2.5</v>
      </c>
      <c r="Q11" s="78">
        <v>2.5</v>
      </c>
      <c r="R11" s="78">
        <v>2.5</v>
      </c>
      <c r="S11" s="75">
        <v>19</v>
      </c>
      <c r="T11" s="75">
        <v>22</v>
      </c>
      <c r="U11" s="78"/>
      <c r="V11" s="75"/>
      <c r="W11" s="76">
        <f>SUM(C11:T11)</f>
        <v>63.5</v>
      </c>
      <c r="X11" s="73" t="str">
        <f t="shared" si="0"/>
        <v>D</v>
      </c>
      <c r="Z11" s="112"/>
      <c r="AA11" s="112"/>
      <c r="AB11" s="112"/>
      <c r="AC11" s="41"/>
      <c r="AD11" s="69"/>
      <c r="AE11" s="41"/>
      <c r="AF11" s="69"/>
    </row>
    <row r="12" spans="1:32" ht="13" x14ac:dyDescent="0.3">
      <c r="A12" s="98" t="s">
        <v>138</v>
      </c>
      <c r="B12" s="101" t="s">
        <v>58</v>
      </c>
      <c r="C12" s="71">
        <v>2.5</v>
      </c>
      <c r="D12" s="71">
        <v>2.5</v>
      </c>
      <c r="E12" s="75">
        <v>2.5</v>
      </c>
      <c r="F12" s="75">
        <v>2</v>
      </c>
      <c r="G12" s="75"/>
      <c r="H12" s="75"/>
      <c r="I12" s="75"/>
      <c r="J12" s="75"/>
      <c r="K12" s="110">
        <v>5</v>
      </c>
      <c r="L12" s="111"/>
      <c r="M12" s="110"/>
      <c r="N12" s="111"/>
      <c r="O12" s="78">
        <v>2.5</v>
      </c>
      <c r="P12" s="85">
        <v>2.5</v>
      </c>
      <c r="Q12" s="78">
        <v>2.5</v>
      </c>
      <c r="R12" s="78">
        <v>2.5</v>
      </c>
      <c r="S12" s="75">
        <v>30</v>
      </c>
      <c r="T12" s="75">
        <v>38</v>
      </c>
      <c r="U12" s="78"/>
      <c r="V12" s="75"/>
      <c r="W12" s="76">
        <f>SUM(C12:V12)</f>
        <v>92.5</v>
      </c>
      <c r="X12" s="73" t="str">
        <f t="shared" si="0"/>
        <v>A</v>
      </c>
      <c r="Z12" s="112"/>
      <c r="AA12" s="112"/>
      <c r="AB12" s="112"/>
      <c r="AC12" s="41"/>
      <c r="AD12" s="69"/>
      <c r="AE12" s="41"/>
      <c r="AF12" s="69"/>
    </row>
    <row r="13" spans="1:32" ht="13" x14ac:dyDescent="0.3">
      <c r="A13" s="98" t="s">
        <v>139</v>
      </c>
      <c r="B13" s="101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4"/>
      <c r="L13" s="105"/>
      <c r="M13" s="110"/>
      <c r="N13" s="111"/>
      <c r="O13" s="78">
        <v>2.5</v>
      </c>
      <c r="P13" s="83">
        <v>2.5</v>
      </c>
      <c r="Q13" s="78">
        <v>2.5</v>
      </c>
      <c r="R13" s="78">
        <v>2.5</v>
      </c>
      <c r="S13" s="75">
        <v>22</v>
      </c>
      <c r="T13" s="75"/>
      <c r="U13" s="78"/>
      <c r="V13" s="75">
        <v>27</v>
      </c>
      <c r="W13" s="76">
        <f>SUM(C13:V13)</f>
        <v>65</v>
      </c>
      <c r="X13" s="73" t="str">
        <f t="shared" si="0"/>
        <v>D</v>
      </c>
      <c r="Z13" s="112"/>
      <c r="AA13" s="112"/>
      <c r="AB13" s="112"/>
      <c r="AC13" s="41"/>
      <c r="AD13" s="69"/>
      <c r="AE13" s="41"/>
      <c r="AF13" s="69"/>
    </row>
    <row r="14" spans="1:32" ht="13" x14ac:dyDescent="0.3">
      <c r="A14" s="98" t="s">
        <v>140</v>
      </c>
      <c r="B14" s="101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10">
        <v>5</v>
      </c>
      <c r="L14" s="111"/>
      <c r="M14" s="110">
        <v>5</v>
      </c>
      <c r="N14" s="111"/>
      <c r="O14" s="78">
        <v>2.5</v>
      </c>
      <c r="P14" s="85">
        <v>2.5</v>
      </c>
      <c r="Q14" s="78">
        <v>2.5</v>
      </c>
      <c r="R14" s="78">
        <v>2.5</v>
      </c>
      <c r="S14" s="75">
        <v>0</v>
      </c>
      <c r="T14" s="75">
        <v>5</v>
      </c>
      <c r="U14" s="75"/>
      <c r="V14" s="75">
        <v>4</v>
      </c>
      <c r="W14" s="76">
        <f>SUM(C14:V14)</f>
        <v>34.5</v>
      </c>
      <c r="X14" s="73" t="str">
        <f t="shared" si="0"/>
        <v>F</v>
      </c>
      <c r="Z14" s="112"/>
      <c r="AA14" s="112"/>
      <c r="AB14" s="112"/>
      <c r="AC14" s="41"/>
      <c r="AD14" s="69"/>
      <c r="AE14" s="41"/>
      <c r="AF14" s="69"/>
    </row>
    <row r="15" spans="1:32" ht="13" x14ac:dyDescent="0.3">
      <c r="A15" s="98" t="s">
        <v>141</v>
      </c>
      <c r="B15" s="101" t="s">
        <v>61</v>
      </c>
      <c r="C15" s="83">
        <v>2</v>
      </c>
      <c r="D15" s="75">
        <v>2.5</v>
      </c>
      <c r="E15" s="75">
        <v>2.5</v>
      </c>
      <c r="F15" s="75">
        <v>2.5</v>
      </c>
      <c r="G15" s="75"/>
      <c r="H15" s="75"/>
      <c r="I15" s="75"/>
      <c r="J15" s="75"/>
      <c r="K15" s="110">
        <v>5</v>
      </c>
      <c r="L15" s="111"/>
      <c r="M15" s="110">
        <v>5</v>
      </c>
      <c r="N15" s="111"/>
      <c r="O15" s="78">
        <v>2.5</v>
      </c>
      <c r="P15" s="83">
        <v>2.5</v>
      </c>
      <c r="Q15" s="78">
        <v>2.5</v>
      </c>
      <c r="R15" s="78">
        <v>2.5</v>
      </c>
      <c r="S15" s="75">
        <v>14</v>
      </c>
      <c r="T15" s="75">
        <v>18</v>
      </c>
      <c r="U15" s="78"/>
      <c r="V15" s="75"/>
      <c r="W15" s="76">
        <f>SUM(C15:T15)</f>
        <v>61.5</v>
      </c>
      <c r="X15" s="73" t="str">
        <f t="shared" si="0"/>
        <v>D</v>
      </c>
      <c r="Z15" s="112"/>
      <c r="AA15" s="112"/>
      <c r="AB15" s="112"/>
      <c r="AC15" s="41"/>
      <c r="AD15" s="69"/>
      <c r="AE15" s="41"/>
      <c r="AF15" s="69"/>
    </row>
    <row r="16" spans="1:32" ht="13" x14ac:dyDescent="0.3">
      <c r="A16" s="98" t="s">
        <v>142</v>
      </c>
      <c r="B16" s="101" t="s">
        <v>62</v>
      </c>
      <c r="C16" s="83">
        <v>2.5</v>
      </c>
      <c r="D16" s="75">
        <v>2.5</v>
      </c>
      <c r="E16" s="75">
        <v>2.5</v>
      </c>
      <c r="F16" s="75">
        <v>2.5</v>
      </c>
      <c r="G16" s="75"/>
      <c r="H16" s="75"/>
      <c r="I16" s="75"/>
      <c r="J16" s="75"/>
      <c r="K16" s="110">
        <v>5</v>
      </c>
      <c r="L16" s="111"/>
      <c r="M16" s="110">
        <v>5</v>
      </c>
      <c r="N16" s="111"/>
      <c r="O16" s="78">
        <v>2.5</v>
      </c>
      <c r="P16" s="83">
        <v>2.5</v>
      </c>
      <c r="Q16" s="78">
        <v>2.5</v>
      </c>
      <c r="R16" s="78">
        <v>2.5</v>
      </c>
      <c r="S16" s="75" t="s">
        <v>212</v>
      </c>
      <c r="T16" s="75"/>
      <c r="U16" s="78">
        <v>21</v>
      </c>
      <c r="V16" s="75">
        <v>40</v>
      </c>
      <c r="W16" s="76">
        <f>SUM(C16:V16)</f>
        <v>91</v>
      </c>
      <c r="X16" s="73" t="str">
        <f t="shared" si="0"/>
        <v>A</v>
      </c>
      <c r="Z16" s="112"/>
      <c r="AA16" s="112"/>
      <c r="AB16" s="112"/>
      <c r="AC16" s="41"/>
      <c r="AD16" s="69"/>
      <c r="AE16" s="41"/>
      <c r="AF16" s="69"/>
    </row>
    <row r="17" spans="1:32" ht="13" x14ac:dyDescent="0.3">
      <c r="A17" s="98" t="s">
        <v>143</v>
      </c>
      <c r="B17" s="101" t="s">
        <v>63</v>
      </c>
      <c r="C17" s="79">
        <v>2.5</v>
      </c>
      <c r="D17" s="75">
        <v>2.5</v>
      </c>
      <c r="E17" s="75">
        <v>2.5</v>
      </c>
      <c r="F17" s="75">
        <v>2.5</v>
      </c>
      <c r="G17" s="75"/>
      <c r="H17" s="75"/>
      <c r="I17" s="75"/>
      <c r="J17" s="75"/>
      <c r="K17" s="110">
        <v>5</v>
      </c>
      <c r="L17" s="111"/>
      <c r="M17" s="110">
        <v>5</v>
      </c>
      <c r="N17" s="111"/>
      <c r="O17" s="78">
        <v>2.5</v>
      </c>
      <c r="P17" s="85">
        <v>2.5</v>
      </c>
      <c r="Q17" s="78">
        <v>2.5</v>
      </c>
      <c r="R17" s="78">
        <v>2.5</v>
      </c>
      <c r="S17" s="75">
        <v>30</v>
      </c>
      <c r="T17" s="75">
        <v>40</v>
      </c>
      <c r="U17" s="75"/>
      <c r="V17" s="75"/>
      <c r="W17" s="76">
        <f>SUM(C17:V17)</f>
        <v>100</v>
      </c>
      <c r="X17" s="73" t="str">
        <f t="shared" si="0"/>
        <v>A</v>
      </c>
      <c r="Z17" s="112"/>
      <c r="AA17" s="112"/>
      <c r="AB17" s="112"/>
      <c r="AC17" s="41"/>
      <c r="AD17" s="69"/>
      <c r="AE17" s="41"/>
      <c r="AF17" s="69"/>
    </row>
    <row r="18" spans="1:32" ht="13" x14ac:dyDescent="0.3">
      <c r="A18" s="98" t="s">
        <v>144</v>
      </c>
      <c r="B18" s="101" t="s">
        <v>64</v>
      </c>
      <c r="C18" s="83">
        <v>1.5</v>
      </c>
      <c r="D18" s="75"/>
      <c r="E18" s="75">
        <v>1.5</v>
      </c>
      <c r="F18" s="75">
        <v>2</v>
      </c>
      <c r="G18" s="75"/>
      <c r="H18" s="75"/>
      <c r="I18" s="75"/>
      <c r="J18" s="75"/>
      <c r="K18" s="138">
        <v>3</v>
      </c>
      <c r="L18" s="139"/>
      <c r="M18" s="110">
        <v>4</v>
      </c>
      <c r="N18" s="111"/>
      <c r="O18" s="78">
        <v>2.5</v>
      </c>
      <c r="P18" s="83">
        <v>2.5</v>
      </c>
      <c r="Q18" s="78">
        <v>2.5</v>
      </c>
      <c r="R18" s="78">
        <v>2.5</v>
      </c>
      <c r="S18" s="75"/>
      <c r="T18" s="75"/>
      <c r="U18" s="78">
        <v>11</v>
      </c>
      <c r="V18" s="75">
        <v>27</v>
      </c>
      <c r="W18" s="76">
        <f>SUM(C18:V18)</f>
        <v>60</v>
      </c>
      <c r="X18" s="73" t="str">
        <f t="shared" si="0"/>
        <v>D</v>
      </c>
      <c r="Z18" s="112"/>
      <c r="AA18" s="112"/>
      <c r="AB18" s="112"/>
      <c r="AC18" s="41"/>
      <c r="AD18" s="69"/>
      <c r="AE18" s="41"/>
      <c r="AF18" s="69"/>
    </row>
    <row r="19" spans="1:32" ht="13" x14ac:dyDescent="0.3">
      <c r="A19" s="98" t="s">
        <v>207</v>
      </c>
      <c r="B19" s="101" t="s">
        <v>65</v>
      </c>
      <c r="C19" s="79">
        <v>2.5</v>
      </c>
      <c r="D19" s="75">
        <v>2</v>
      </c>
      <c r="E19" s="75">
        <v>2.5</v>
      </c>
      <c r="F19" s="75">
        <v>2.5</v>
      </c>
      <c r="G19" s="75"/>
      <c r="H19" s="75"/>
      <c r="I19" s="75"/>
      <c r="J19" s="75"/>
      <c r="K19" s="110">
        <v>5</v>
      </c>
      <c r="L19" s="111"/>
      <c r="M19" s="110">
        <v>5</v>
      </c>
      <c r="N19" s="111"/>
      <c r="O19" s="78">
        <v>2.5</v>
      </c>
      <c r="P19" s="85">
        <v>2.5</v>
      </c>
      <c r="Q19" s="78">
        <v>2.5</v>
      </c>
      <c r="R19" s="78">
        <v>2.5</v>
      </c>
      <c r="S19" s="75">
        <v>25</v>
      </c>
      <c r="T19" s="75">
        <v>23</v>
      </c>
      <c r="U19" s="75"/>
      <c r="V19" s="75"/>
      <c r="W19" s="76">
        <f>SUM(C19:T19)</f>
        <v>77.5</v>
      </c>
      <c r="X19" s="73" t="str">
        <f t="shared" si="0"/>
        <v>C</v>
      </c>
      <c r="Z19" s="112"/>
      <c r="AA19" s="112"/>
      <c r="AB19" s="112"/>
      <c r="AC19" s="41"/>
      <c r="AD19" s="69"/>
      <c r="AE19" s="41"/>
      <c r="AF19" s="69"/>
    </row>
    <row r="20" spans="1:32" ht="13" x14ac:dyDescent="0.3">
      <c r="A20" s="80" t="s">
        <v>145</v>
      </c>
      <c r="B20" s="101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10"/>
      <c r="L20" s="111"/>
      <c r="M20" s="110"/>
      <c r="N20" s="111"/>
      <c r="O20" s="78">
        <v>2.5</v>
      </c>
      <c r="P20" s="85">
        <v>2.5</v>
      </c>
      <c r="Q20" s="78">
        <v>2.5</v>
      </c>
      <c r="R20" s="78">
        <v>2.5</v>
      </c>
      <c r="S20" s="75">
        <v>0</v>
      </c>
      <c r="T20" s="75"/>
      <c r="U20" s="75"/>
      <c r="V20" s="75"/>
      <c r="W20" s="76">
        <f>SUM(C20:T20)</f>
        <v>13</v>
      </c>
      <c r="X20" s="73" t="str">
        <f t="shared" si="0"/>
        <v>F</v>
      </c>
      <c r="Z20" s="112"/>
      <c r="AA20" s="112"/>
      <c r="AB20" s="112"/>
      <c r="AC20" s="41"/>
      <c r="AD20" s="69"/>
      <c r="AE20" s="41"/>
      <c r="AF20" s="69"/>
    </row>
    <row r="21" spans="1:32" ht="13" x14ac:dyDescent="0.3">
      <c r="A21" s="80" t="s">
        <v>146</v>
      </c>
      <c r="B21" s="101" t="s">
        <v>67</v>
      </c>
      <c r="C21" s="83">
        <v>2.5</v>
      </c>
      <c r="D21" s="79">
        <v>2.5</v>
      </c>
      <c r="E21" s="79">
        <v>2.5</v>
      </c>
      <c r="F21" s="79">
        <v>2.5</v>
      </c>
      <c r="G21" s="79"/>
      <c r="H21" s="79"/>
      <c r="I21" s="79"/>
      <c r="J21" s="79"/>
      <c r="K21" s="140">
        <v>5</v>
      </c>
      <c r="L21" s="141"/>
      <c r="M21" s="140">
        <v>5</v>
      </c>
      <c r="N21" s="141"/>
      <c r="O21" s="78">
        <v>2.5</v>
      </c>
      <c r="P21" s="83">
        <v>2.5</v>
      </c>
      <c r="Q21" s="78">
        <v>2.5</v>
      </c>
      <c r="R21" s="78">
        <v>2.5</v>
      </c>
      <c r="S21" s="79">
        <v>24</v>
      </c>
      <c r="T21" s="79">
        <v>36</v>
      </c>
      <c r="U21" s="83"/>
      <c r="V21" s="79"/>
      <c r="W21" s="76">
        <f>SUM(C21:V21)</f>
        <v>90</v>
      </c>
      <c r="X21" s="73" t="str">
        <f t="shared" si="0"/>
        <v>A</v>
      </c>
      <c r="Z21" s="112"/>
      <c r="AA21" s="112"/>
      <c r="AB21" s="112"/>
      <c r="AC21" s="41"/>
      <c r="AD21" s="69"/>
      <c r="AE21" s="41"/>
      <c r="AF21" s="69"/>
    </row>
    <row r="22" spans="1:32" ht="13" x14ac:dyDescent="0.3">
      <c r="A22" s="80" t="s">
        <v>147</v>
      </c>
      <c r="B22" s="101" t="s">
        <v>68</v>
      </c>
      <c r="C22" s="79">
        <v>2.5</v>
      </c>
      <c r="D22" s="75">
        <v>2</v>
      </c>
      <c r="E22" s="75">
        <v>2</v>
      </c>
      <c r="F22" s="75">
        <v>2</v>
      </c>
      <c r="G22" s="75"/>
      <c r="H22" s="75"/>
      <c r="I22" s="75"/>
      <c r="J22" s="75"/>
      <c r="K22" s="110">
        <v>5</v>
      </c>
      <c r="L22" s="111"/>
      <c r="M22" s="110">
        <v>2</v>
      </c>
      <c r="N22" s="111"/>
      <c r="O22" s="78">
        <v>2.5</v>
      </c>
      <c r="P22" s="85">
        <v>2.5</v>
      </c>
      <c r="Q22" s="78">
        <v>2.5</v>
      </c>
      <c r="R22" s="78">
        <v>2.5</v>
      </c>
      <c r="S22" s="75">
        <v>20</v>
      </c>
      <c r="T22" s="75">
        <v>15</v>
      </c>
      <c r="U22" s="75"/>
      <c r="V22" s="75"/>
      <c r="W22" s="76">
        <f>SUM(C22:V22)</f>
        <v>60.5</v>
      </c>
      <c r="X22" s="73" t="str">
        <f t="shared" si="0"/>
        <v>D</v>
      </c>
      <c r="Z22" s="112"/>
      <c r="AA22" s="112"/>
      <c r="AB22" s="112"/>
      <c r="AC22" s="41"/>
      <c r="AD22" s="69"/>
      <c r="AE22" s="41"/>
      <c r="AF22" s="69"/>
    </row>
    <row r="23" spans="1:32" ht="13" x14ac:dyDescent="0.3">
      <c r="A23" s="80" t="s">
        <v>148</v>
      </c>
      <c r="B23" s="101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10">
        <v>5</v>
      </c>
      <c r="L23" s="111"/>
      <c r="M23" s="110">
        <v>5</v>
      </c>
      <c r="N23" s="111"/>
      <c r="O23" s="78">
        <v>2.5</v>
      </c>
      <c r="P23" s="83">
        <v>2.5</v>
      </c>
      <c r="Q23" s="78">
        <v>2.5</v>
      </c>
      <c r="R23" s="78">
        <v>2.5</v>
      </c>
      <c r="S23" s="75">
        <v>20</v>
      </c>
      <c r="T23" s="75">
        <v>20</v>
      </c>
      <c r="U23" s="78"/>
      <c r="V23" s="75"/>
      <c r="W23" s="76">
        <f>SUM(C23:T23)</f>
        <v>64.5</v>
      </c>
      <c r="X23" s="73" t="str">
        <f t="shared" si="0"/>
        <v>D</v>
      </c>
      <c r="Y23" s="21"/>
      <c r="Z23" s="112"/>
      <c r="AA23" s="112"/>
      <c r="AB23" s="112"/>
      <c r="AC23" s="41"/>
      <c r="AD23" s="69"/>
      <c r="AE23" s="41"/>
      <c r="AF23" s="69"/>
    </row>
    <row r="24" spans="1:32" ht="13" x14ac:dyDescent="0.3">
      <c r="A24" s="80" t="s">
        <v>153</v>
      </c>
      <c r="B24" s="101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0"/>
      <c r="L24" s="111"/>
      <c r="M24" s="110"/>
      <c r="N24" s="111"/>
      <c r="O24" s="78">
        <v>2.5</v>
      </c>
      <c r="P24" s="85">
        <v>2.5</v>
      </c>
      <c r="Q24" s="78">
        <v>2.5</v>
      </c>
      <c r="R24" s="78">
        <v>2.5</v>
      </c>
      <c r="S24" s="75"/>
      <c r="T24" s="75"/>
      <c r="U24" s="75"/>
      <c r="V24" s="75"/>
      <c r="W24" s="76">
        <f>SUM(C24:T24)</f>
        <v>12.5</v>
      </c>
      <c r="X24" s="73" t="str">
        <f t="shared" si="0"/>
        <v>F</v>
      </c>
      <c r="Z24" s="112"/>
      <c r="AA24" s="112"/>
      <c r="AB24" s="112"/>
      <c r="AC24" s="41"/>
      <c r="AD24" s="69"/>
      <c r="AE24" s="41"/>
      <c r="AF24" s="69"/>
    </row>
    <row r="25" spans="1:32" ht="13" x14ac:dyDescent="0.3">
      <c r="A25" s="80" t="s">
        <v>149</v>
      </c>
      <c r="B25" s="101" t="s">
        <v>71</v>
      </c>
      <c r="C25" s="79">
        <v>2</v>
      </c>
      <c r="D25" s="75">
        <v>2.5</v>
      </c>
      <c r="E25" s="75">
        <v>2.5</v>
      </c>
      <c r="F25" s="75">
        <v>2.5</v>
      </c>
      <c r="G25" s="75"/>
      <c r="H25" s="75"/>
      <c r="I25" s="75"/>
      <c r="J25" s="75"/>
      <c r="K25" s="110">
        <v>4</v>
      </c>
      <c r="L25" s="111"/>
      <c r="M25" s="110">
        <v>3</v>
      </c>
      <c r="N25" s="111"/>
      <c r="O25" s="78">
        <v>2.5</v>
      </c>
      <c r="P25" s="85">
        <v>2.5</v>
      </c>
      <c r="Q25" s="78">
        <v>2.5</v>
      </c>
      <c r="R25" s="78">
        <v>2.5</v>
      </c>
      <c r="S25" s="75">
        <v>11</v>
      </c>
      <c r="T25" s="75">
        <v>27</v>
      </c>
      <c r="U25" s="75"/>
      <c r="V25" s="75"/>
      <c r="W25" s="76">
        <f>SUM(C25:V25)</f>
        <v>64.5</v>
      </c>
      <c r="X25" s="73" t="str">
        <f t="shared" si="0"/>
        <v>D</v>
      </c>
      <c r="Z25" s="112"/>
      <c r="AA25" s="112"/>
      <c r="AB25" s="112"/>
      <c r="AC25" s="41"/>
      <c r="AD25" s="69"/>
      <c r="AE25" s="41"/>
      <c r="AF25" s="69"/>
    </row>
    <row r="26" spans="1:32" ht="13" x14ac:dyDescent="0.3">
      <c r="A26" s="80" t="s">
        <v>150</v>
      </c>
      <c r="B26" s="101" t="s">
        <v>72</v>
      </c>
      <c r="C26" s="79">
        <v>2.5</v>
      </c>
      <c r="D26" s="75">
        <v>2.5</v>
      </c>
      <c r="E26" s="75">
        <v>2</v>
      </c>
      <c r="F26" s="75">
        <v>2.5</v>
      </c>
      <c r="G26" s="75"/>
      <c r="H26" s="75"/>
      <c r="I26" s="75"/>
      <c r="J26" s="75"/>
      <c r="K26" s="110">
        <v>5</v>
      </c>
      <c r="L26" s="111"/>
      <c r="M26" s="110">
        <v>5</v>
      </c>
      <c r="N26" s="111"/>
      <c r="O26" s="78">
        <v>2.5</v>
      </c>
      <c r="P26" s="85">
        <v>2.5</v>
      </c>
      <c r="Q26" s="78">
        <v>2.5</v>
      </c>
      <c r="R26" s="78">
        <v>2.5</v>
      </c>
      <c r="S26" s="75">
        <v>0</v>
      </c>
      <c r="T26" s="75">
        <v>26</v>
      </c>
      <c r="U26" s="75"/>
      <c r="V26" s="75"/>
      <c r="W26" s="76">
        <f>SUM(C26:T26)</f>
        <v>55.5</v>
      </c>
      <c r="X26" s="73" t="str">
        <f t="shared" si="0"/>
        <v>E</v>
      </c>
      <c r="Z26" s="112"/>
      <c r="AA26" s="112"/>
      <c r="AB26" s="112"/>
      <c r="AC26" s="41"/>
      <c r="AD26" s="69"/>
      <c r="AE26" s="41"/>
      <c r="AF26" s="69"/>
    </row>
    <row r="27" spans="1:32" ht="13" x14ac:dyDescent="0.3">
      <c r="A27" s="80" t="s">
        <v>151</v>
      </c>
      <c r="B27" s="101" t="s">
        <v>73</v>
      </c>
      <c r="C27" s="79">
        <v>2.5</v>
      </c>
      <c r="D27" s="75">
        <v>2</v>
      </c>
      <c r="E27" s="75">
        <v>1.5</v>
      </c>
      <c r="F27" s="75">
        <v>1.5</v>
      </c>
      <c r="G27" s="75"/>
      <c r="H27" s="75"/>
      <c r="I27" s="75"/>
      <c r="J27" s="75"/>
      <c r="K27" s="110">
        <v>5</v>
      </c>
      <c r="L27" s="111"/>
      <c r="M27" s="110">
        <v>5</v>
      </c>
      <c r="N27" s="111"/>
      <c r="O27" s="78">
        <v>2.5</v>
      </c>
      <c r="P27" s="85">
        <v>2.5</v>
      </c>
      <c r="Q27" s="78">
        <v>2.5</v>
      </c>
      <c r="R27" s="78">
        <v>2.5</v>
      </c>
      <c r="S27" s="75">
        <v>22</v>
      </c>
      <c r="T27" s="75">
        <v>14</v>
      </c>
      <c r="U27" s="75"/>
      <c r="V27" s="75"/>
      <c r="W27" s="76">
        <f>SUM(C27:T27)</f>
        <v>63.5</v>
      </c>
      <c r="X27" s="73" t="str">
        <f t="shared" si="0"/>
        <v>D</v>
      </c>
      <c r="Z27" s="112"/>
      <c r="AA27" s="112"/>
      <c r="AB27" s="112"/>
      <c r="AC27" s="41"/>
      <c r="AD27" s="69"/>
      <c r="AE27" s="41"/>
      <c r="AF27" s="69"/>
    </row>
    <row r="28" spans="1:32" ht="13" x14ac:dyDescent="0.3">
      <c r="A28" s="106" t="s">
        <v>152</v>
      </c>
      <c r="B28" s="101" t="s">
        <v>74</v>
      </c>
      <c r="C28" s="83">
        <v>2.5</v>
      </c>
      <c r="D28" s="75">
        <v>2.5</v>
      </c>
      <c r="E28" s="75"/>
      <c r="F28" s="75">
        <v>2.5</v>
      </c>
      <c r="G28" s="75"/>
      <c r="H28" s="75"/>
      <c r="I28" s="75"/>
      <c r="J28" s="75"/>
      <c r="K28" s="110">
        <v>5</v>
      </c>
      <c r="L28" s="111"/>
      <c r="M28" s="110">
        <v>5</v>
      </c>
      <c r="N28" s="111"/>
      <c r="O28" s="78">
        <v>2.5</v>
      </c>
      <c r="P28" s="83">
        <v>2.5</v>
      </c>
      <c r="Q28" s="78">
        <v>2.5</v>
      </c>
      <c r="R28" s="78">
        <v>2.5</v>
      </c>
      <c r="S28" s="75">
        <v>10</v>
      </c>
      <c r="T28" s="75">
        <v>25</v>
      </c>
      <c r="U28" s="78"/>
      <c r="V28" s="75"/>
      <c r="W28" s="76">
        <f>SUM(C28:T28)</f>
        <v>62.5</v>
      </c>
      <c r="X28" s="73" t="str">
        <f t="shared" si="0"/>
        <v>D</v>
      </c>
      <c r="Z28" s="112"/>
      <c r="AA28" s="112"/>
      <c r="AB28" s="112"/>
      <c r="AC28" s="41"/>
      <c r="AD28" s="69"/>
      <c r="AE28" s="41"/>
      <c r="AF28" s="69"/>
    </row>
    <row r="29" spans="1:32" ht="13" x14ac:dyDescent="0.3">
      <c r="A29" s="106" t="s">
        <v>155</v>
      </c>
      <c r="B29" s="101" t="s">
        <v>75</v>
      </c>
      <c r="C29" s="83">
        <v>2.5</v>
      </c>
      <c r="D29" s="75">
        <v>2.5</v>
      </c>
      <c r="E29" s="75">
        <v>1.5</v>
      </c>
      <c r="F29" s="75">
        <v>2.5</v>
      </c>
      <c r="G29" s="75"/>
      <c r="H29" s="75"/>
      <c r="I29" s="75"/>
      <c r="J29" s="75"/>
      <c r="K29" s="110">
        <v>5</v>
      </c>
      <c r="L29" s="111"/>
      <c r="M29" s="110">
        <v>5</v>
      </c>
      <c r="N29" s="111"/>
      <c r="O29" s="78">
        <v>2.5</v>
      </c>
      <c r="P29" s="83">
        <v>2.5</v>
      </c>
      <c r="Q29" s="78">
        <v>2.5</v>
      </c>
      <c r="R29" s="78">
        <v>2.5</v>
      </c>
      <c r="S29" s="75">
        <v>0</v>
      </c>
      <c r="T29" s="75">
        <v>22</v>
      </c>
      <c r="U29" s="78">
        <v>19</v>
      </c>
      <c r="V29" s="75"/>
      <c r="W29" s="76">
        <f>SUM(C29:U29)</f>
        <v>70</v>
      </c>
      <c r="X29" s="73" t="str">
        <f t="shared" si="0"/>
        <v>C</v>
      </c>
      <c r="Z29" s="112"/>
      <c r="AA29" s="112"/>
      <c r="AB29" s="112"/>
      <c r="AC29" s="41"/>
      <c r="AD29" s="69"/>
      <c r="AE29" s="41"/>
      <c r="AF29" s="69"/>
    </row>
    <row r="30" spans="1:32" ht="13" x14ac:dyDescent="0.3">
      <c r="A30" s="80" t="s">
        <v>156</v>
      </c>
      <c r="B30" s="101" t="s">
        <v>76</v>
      </c>
      <c r="C30" s="79">
        <v>2</v>
      </c>
      <c r="D30" s="75">
        <v>2.5</v>
      </c>
      <c r="E30" s="75">
        <v>2.5</v>
      </c>
      <c r="F30" s="75">
        <v>2</v>
      </c>
      <c r="G30" s="75"/>
      <c r="H30" s="75"/>
      <c r="I30" s="75"/>
      <c r="J30" s="75"/>
      <c r="K30" s="110">
        <v>5</v>
      </c>
      <c r="L30" s="111"/>
      <c r="M30" s="110">
        <v>5</v>
      </c>
      <c r="N30" s="111"/>
      <c r="O30" s="78">
        <v>2.5</v>
      </c>
      <c r="P30" s="99">
        <v>2.5</v>
      </c>
      <c r="Q30" s="78">
        <v>2.5</v>
      </c>
      <c r="R30" s="78">
        <v>2.5</v>
      </c>
      <c r="S30" s="75" t="s">
        <v>213</v>
      </c>
      <c r="T30" s="75">
        <v>16</v>
      </c>
      <c r="U30" s="75">
        <v>25</v>
      </c>
      <c r="V30" s="75"/>
      <c r="W30" s="76">
        <f>SUM(C30:U30)</f>
        <v>70</v>
      </c>
      <c r="X30" s="73" t="str">
        <f t="shared" si="0"/>
        <v>C</v>
      </c>
      <c r="Z30" s="112"/>
      <c r="AA30" s="112"/>
      <c r="AB30" s="112"/>
      <c r="AC30" s="41"/>
      <c r="AD30" s="69"/>
      <c r="AE30" s="41"/>
      <c r="AF30" s="69"/>
    </row>
    <row r="31" spans="1:32" ht="13" x14ac:dyDescent="0.3">
      <c r="A31" s="80" t="s">
        <v>154</v>
      </c>
      <c r="B31" s="101" t="s">
        <v>77</v>
      </c>
      <c r="C31" s="83">
        <v>2.5</v>
      </c>
      <c r="D31" s="75">
        <v>2.5</v>
      </c>
      <c r="E31" s="75">
        <v>1.5</v>
      </c>
      <c r="F31" s="75">
        <v>2.5</v>
      </c>
      <c r="G31" s="75"/>
      <c r="H31" s="75"/>
      <c r="I31" s="75"/>
      <c r="J31" s="75"/>
      <c r="K31" s="110">
        <v>5</v>
      </c>
      <c r="L31" s="111"/>
      <c r="M31" s="110">
        <v>2</v>
      </c>
      <c r="N31" s="111"/>
      <c r="O31" s="78">
        <v>2.5</v>
      </c>
      <c r="P31" s="83">
        <v>2.5</v>
      </c>
      <c r="Q31" s="78">
        <v>2.5</v>
      </c>
      <c r="R31" s="78">
        <v>2.5</v>
      </c>
      <c r="S31" s="75">
        <v>21</v>
      </c>
      <c r="T31" s="75"/>
      <c r="U31" s="78"/>
      <c r="V31" s="75">
        <v>25</v>
      </c>
      <c r="W31" s="76">
        <f>SUM(C31:V31)</f>
        <v>72</v>
      </c>
      <c r="X31" s="73" t="str">
        <f t="shared" si="0"/>
        <v>C</v>
      </c>
      <c r="Z31" s="112"/>
      <c r="AA31" s="112"/>
      <c r="AB31" s="112"/>
      <c r="AC31" s="41"/>
      <c r="AD31" s="69"/>
      <c r="AE31" s="41"/>
      <c r="AF31" s="69"/>
    </row>
    <row r="32" spans="1:32" ht="13" x14ac:dyDescent="0.3">
      <c r="A32" s="80" t="s">
        <v>157</v>
      </c>
      <c r="B32" s="101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10">
        <v>5</v>
      </c>
      <c r="L32" s="111"/>
      <c r="M32" s="110">
        <v>5</v>
      </c>
      <c r="N32" s="111"/>
      <c r="O32" s="78">
        <v>2.5</v>
      </c>
      <c r="P32" s="85">
        <v>2.5</v>
      </c>
      <c r="Q32" s="78">
        <v>2.5</v>
      </c>
      <c r="R32" s="78">
        <v>2.5</v>
      </c>
      <c r="S32" s="75">
        <v>30</v>
      </c>
      <c r="T32" s="75">
        <v>38</v>
      </c>
      <c r="U32" s="75"/>
      <c r="V32" s="75"/>
      <c r="W32" s="76">
        <f>SUM(C32:T32)</f>
        <v>93</v>
      </c>
      <c r="X32" s="73" t="str">
        <f t="shared" si="0"/>
        <v>A</v>
      </c>
      <c r="Z32" s="112"/>
      <c r="AA32" s="112"/>
      <c r="AB32" s="112"/>
      <c r="AC32" s="41"/>
      <c r="AD32" s="69"/>
      <c r="AE32" s="41"/>
      <c r="AF32" s="69"/>
    </row>
    <row r="33" spans="1:32" ht="13" x14ac:dyDescent="0.3">
      <c r="A33" s="80" t="s">
        <v>158</v>
      </c>
      <c r="B33" s="101" t="s">
        <v>79</v>
      </c>
      <c r="C33" s="83">
        <v>2</v>
      </c>
      <c r="D33" s="75">
        <v>2.5</v>
      </c>
      <c r="E33" s="75">
        <v>2</v>
      </c>
      <c r="F33" s="75">
        <v>2.5</v>
      </c>
      <c r="G33" s="75"/>
      <c r="H33" s="75"/>
      <c r="I33" s="75"/>
      <c r="J33" s="75"/>
      <c r="K33" s="110">
        <v>5</v>
      </c>
      <c r="L33" s="111"/>
      <c r="M33" s="110">
        <v>5</v>
      </c>
      <c r="N33" s="111"/>
      <c r="O33" s="78">
        <v>2.5</v>
      </c>
      <c r="P33" s="83">
        <v>2.5</v>
      </c>
      <c r="Q33" s="78">
        <v>2.5</v>
      </c>
      <c r="R33" s="78">
        <v>2.5</v>
      </c>
      <c r="S33" s="75">
        <v>18</v>
      </c>
      <c r="T33" s="75">
        <v>27</v>
      </c>
      <c r="U33" s="78"/>
      <c r="V33" s="75"/>
      <c r="W33" s="76">
        <f>SUM(C33:T33)</f>
        <v>74</v>
      </c>
      <c r="X33" s="73" t="str">
        <f t="shared" si="0"/>
        <v>C</v>
      </c>
      <c r="Z33" s="112"/>
      <c r="AA33" s="112"/>
      <c r="AB33" s="112"/>
      <c r="AC33" s="41"/>
      <c r="AD33" s="69"/>
      <c r="AE33" s="41"/>
      <c r="AF33" s="69"/>
    </row>
    <row r="34" spans="1:32" ht="13" x14ac:dyDescent="0.3">
      <c r="A34" s="80" t="s">
        <v>159</v>
      </c>
      <c r="B34" s="101" t="s">
        <v>80</v>
      </c>
      <c r="C34" s="83">
        <v>2.5</v>
      </c>
      <c r="D34" s="75"/>
      <c r="E34" s="75">
        <v>2.5</v>
      </c>
      <c r="F34" s="75">
        <v>2.5</v>
      </c>
      <c r="G34" s="75"/>
      <c r="H34" s="75"/>
      <c r="I34" s="75"/>
      <c r="J34" s="75"/>
      <c r="K34" s="138">
        <v>4</v>
      </c>
      <c r="L34" s="139"/>
      <c r="M34" s="110">
        <v>5</v>
      </c>
      <c r="N34" s="111"/>
      <c r="O34" s="78">
        <v>2.5</v>
      </c>
      <c r="P34" s="100">
        <v>2.5</v>
      </c>
      <c r="Q34" s="78">
        <v>2.5</v>
      </c>
      <c r="R34" s="78">
        <v>2.5</v>
      </c>
      <c r="S34" s="75">
        <v>11</v>
      </c>
      <c r="T34" s="75">
        <v>33</v>
      </c>
      <c r="U34" s="78"/>
      <c r="V34" s="75"/>
      <c r="W34" s="76">
        <f>SUM(C34:T34)</f>
        <v>70.5</v>
      </c>
      <c r="X34" s="73" t="str">
        <f t="shared" si="0"/>
        <v>C</v>
      </c>
      <c r="Z34" s="112"/>
      <c r="AA34" s="112"/>
      <c r="AB34" s="112"/>
      <c r="AC34" s="41"/>
      <c r="AD34" s="69"/>
      <c r="AE34" s="41"/>
      <c r="AF34" s="69"/>
    </row>
    <row r="35" spans="1:32" ht="13" x14ac:dyDescent="0.3">
      <c r="A35" s="80" t="s">
        <v>160</v>
      </c>
      <c r="B35" s="101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0"/>
      <c r="L35" s="111"/>
      <c r="M35" s="110"/>
      <c r="N35" s="111"/>
      <c r="O35" s="78">
        <v>2.5</v>
      </c>
      <c r="P35" s="85">
        <v>2.5</v>
      </c>
      <c r="Q35" s="78">
        <v>2.5</v>
      </c>
      <c r="R35" s="78">
        <v>2.5</v>
      </c>
      <c r="S35" s="75">
        <v>18</v>
      </c>
      <c r="T35" s="75"/>
      <c r="U35" s="75"/>
      <c r="V35" s="75">
        <v>32</v>
      </c>
      <c r="W35" s="76">
        <f>SUM(C35:V35)</f>
        <v>62.5</v>
      </c>
      <c r="X35" s="73" t="str">
        <f t="shared" si="0"/>
        <v>D</v>
      </c>
      <c r="Z35" s="112"/>
      <c r="AA35" s="112"/>
      <c r="AB35" s="112"/>
      <c r="AC35" s="41"/>
      <c r="AD35" s="69"/>
      <c r="AE35" s="41"/>
      <c r="AF35" s="69"/>
    </row>
    <row r="36" spans="1:32" ht="13" x14ac:dyDescent="0.3">
      <c r="A36" s="80" t="s">
        <v>161</v>
      </c>
      <c r="B36" s="101" t="s">
        <v>82</v>
      </c>
      <c r="C36" s="83">
        <v>2.5</v>
      </c>
      <c r="D36" s="75">
        <v>2.5</v>
      </c>
      <c r="E36" s="75">
        <v>2.5</v>
      </c>
      <c r="F36" s="75">
        <v>2.5</v>
      </c>
      <c r="G36" s="75"/>
      <c r="H36" s="75"/>
      <c r="I36" s="75"/>
      <c r="J36" s="75"/>
      <c r="K36" s="110"/>
      <c r="L36" s="111"/>
      <c r="M36" s="110"/>
      <c r="N36" s="111"/>
      <c r="O36" s="78">
        <v>2.5</v>
      </c>
      <c r="P36" s="83">
        <v>2.5</v>
      </c>
      <c r="Q36" s="78">
        <v>2.5</v>
      </c>
      <c r="R36" s="78">
        <v>2.5</v>
      </c>
      <c r="S36" s="75">
        <v>19</v>
      </c>
      <c r="T36" s="75">
        <v>27</v>
      </c>
      <c r="U36" s="78"/>
      <c r="V36" s="75"/>
      <c r="W36" s="76">
        <f>SUM(C36:T36)</f>
        <v>66</v>
      </c>
      <c r="X36" s="73" t="str">
        <f t="shared" si="0"/>
        <v>D</v>
      </c>
      <c r="Z36" s="112"/>
      <c r="AA36" s="112"/>
      <c r="AB36" s="112"/>
      <c r="AC36" s="41"/>
      <c r="AD36" s="69"/>
      <c r="AE36" s="41"/>
      <c r="AF36" s="69"/>
    </row>
    <row r="37" spans="1:32" ht="13" x14ac:dyDescent="0.3">
      <c r="A37" s="80" t="s">
        <v>162</v>
      </c>
      <c r="B37" s="101" t="s">
        <v>83</v>
      </c>
      <c r="C37" s="79">
        <v>2.5</v>
      </c>
      <c r="D37" s="75">
        <v>2.5</v>
      </c>
      <c r="E37" s="75">
        <v>2.5</v>
      </c>
      <c r="F37" s="75">
        <v>2.5</v>
      </c>
      <c r="G37" s="75"/>
      <c r="H37" s="75"/>
      <c r="I37" s="75"/>
      <c r="J37" s="75"/>
      <c r="K37" s="110">
        <v>5</v>
      </c>
      <c r="L37" s="111"/>
      <c r="M37" s="110">
        <v>5</v>
      </c>
      <c r="N37" s="111"/>
      <c r="O37" s="78">
        <v>2.5</v>
      </c>
      <c r="P37" s="85">
        <v>2.5</v>
      </c>
      <c r="Q37" s="78">
        <v>2.5</v>
      </c>
      <c r="R37" s="78">
        <v>2.5</v>
      </c>
      <c r="S37" s="75">
        <v>23</v>
      </c>
      <c r="T37" s="75">
        <v>40</v>
      </c>
      <c r="U37" s="75"/>
      <c r="V37" s="75"/>
      <c r="W37" s="76">
        <f>SUM(C37:U37)</f>
        <v>93</v>
      </c>
      <c r="X37" s="73" t="str">
        <f t="shared" si="0"/>
        <v>A</v>
      </c>
      <c r="Z37" s="112"/>
      <c r="AA37" s="112"/>
      <c r="AB37" s="112"/>
      <c r="AC37" s="41"/>
      <c r="AD37" s="69"/>
      <c r="AE37" s="41"/>
      <c r="AF37" s="69"/>
    </row>
    <row r="38" spans="1:32" ht="13" x14ac:dyDescent="0.3">
      <c r="A38" s="80" t="s">
        <v>163</v>
      </c>
      <c r="B38" s="101" t="s">
        <v>84</v>
      </c>
      <c r="C38" s="83">
        <v>2.5</v>
      </c>
      <c r="D38" s="75">
        <v>2</v>
      </c>
      <c r="E38" s="75">
        <v>0.5</v>
      </c>
      <c r="F38" s="75">
        <v>2.5</v>
      </c>
      <c r="G38" s="75"/>
      <c r="H38" s="75"/>
      <c r="I38" s="75"/>
      <c r="J38" s="75"/>
      <c r="K38" s="110">
        <v>5</v>
      </c>
      <c r="L38" s="111"/>
      <c r="M38" s="110">
        <v>4</v>
      </c>
      <c r="N38" s="111"/>
      <c r="O38" s="78">
        <v>2.5</v>
      </c>
      <c r="P38" s="83">
        <v>2.5</v>
      </c>
      <c r="Q38" s="78">
        <v>2.5</v>
      </c>
      <c r="R38" s="78">
        <v>2.5</v>
      </c>
      <c r="S38" s="75">
        <v>10</v>
      </c>
      <c r="T38" s="75">
        <v>27</v>
      </c>
      <c r="U38" s="78"/>
      <c r="V38" s="75"/>
      <c r="W38" s="76">
        <f>SUM(C38:V38)</f>
        <v>63.5</v>
      </c>
      <c r="X38" s="73" t="str">
        <f t="shared" si="0"/>
        <v>D</v>
      </c>
      <c r="Z38" s="112"/>
      <c r="AA38" s="112"/>
      <c r="AB38" s="112"/>
      <c r="AC38" s="41"/>
      <c r="AD38" s="69"/>
      <c r="AE38" s="41"/>
      <c r="AF38" s="69"/>
    </row>
    <row r="39" spans="1:32" ht="13" x14ac:dyDescent="0.3">
      <c r="A39" s="80" t="s">
        <v>164</v>
      </c>
      <c r="B39" s="101" t="s">
        <v>85</v>
      </c>
      <c r="C39" s="79">
        <v>2</v>
      </c>
      <c r="D39" s="75">
        <v>2.5</v>
      </c>
      <c r="E39" s="75">
        <v>2</v>
      </c>
      <c r="F39" s="75">
        <v>1</v>
      </c>
      <c r="G39" s="75"/>
      <c r="H39" s="75"/>
      <c r="I39" s="75"/>
      <c r="J39" s="75"/>
      <c r="K39" s="110">
        <v>5</v>
      </c>
      <c r="L39" s="111"/>
      <c r="M39" s="110">
        <v>5</v>
      </c>
      <c r="N39" s="111"/>
      <c r="O39" s="78">
        <v>2.5</v>
      </c>
      <c r="P39" s="85">
        <v>2.5</v>
      </c>
      <c r="Q39" s="78">
        <v>2.5</v>
      </c>
      <c r="R39" s="78">
        <v>2.5</v>
      </c>
      <c r="S39" s="75">
        <v>18</v>
      </c>
      <c r="T39" s="75">
        <v>16</v>
      </c>
      <c r="U39" s="75"/>
      <c r="V39" s="75"/>
      <c r="W39" s="76">
        <f>SUM(C39:V39)</f>
        <v>61.5</v>
      </c>
      <c r="X39" s="73" t="str">
        <f t="shared" si="0"/>
        <v>D</v>
      </c>
      <c r="Z39" s="112"/>
      <c r="AA39" s="112"/>
      <c r="AB39" s="112"/>
      <c r="AC39" s="41"/>
      <c r="AD39" s="69"/>
      <c r="AE39" s="41"/>
      <c r="AF39" s="69"/>
    </row>
    <row r="40" spans="1:32" ht="13" x14ac:dyDescent="0.3">
      <c r="A40" s="80" t="s">
        <v>165</v>
      </c>
      <c r="B40" s="101" t="s">
        <v>86</v>
      </c>
      <c r="C40" s="83"/>
      <c r="D40" s="75">
        <v>2.5</v>
      </c>
      <c r="E40" s="75">
        <v>2.5</v>
      </c>
      <c r="F40" s="75">
        <v>2.5</v>
      </c>
      <c r="G40" s="75"/>
      <c r="H40" s="75"/>
      <c r="I40" s="75"/>
      <c r="J40" s="75"/>
      <c r="K40" s="110">
        <v>5</v>
      </c>
      <c r="L40" s="111"/>
      <c r="M40" s="110">
        <v>4</v>
      </c>
      <c r="N40" s="111"/>
      <c r="O40" s="78">
        <v>2.5</v>
      </c>
      <c r="P40" s="83">
        <v>2.5</v>
      </c>
      <c r="Q40" s="78">
        <v>2.5</v>
      </c>
      <c r="R40" s="78">
        <v>2.5</v>
      </c>
      <c r="S40" s="75">
        <v>21</v>
      </c>
      <c r="T40" s="75">
        <v>27</v>
      </c>
      <c r="U40" s="78"/>
      <c r="V40" s="75"/>
      <c r="W40" s="76">
        <f>SUM(C40:U40)</f>
        <v>74.5</v>
      </c>
      <c r="X40" s="73" t="str">
        <f t="shared" si="0"/>
        <v>C</v>
      </c>
      <c r="Z40" s="112"/>
      <c r="AA40" s="112"/>
      <c r="AB40" s="112"/>
      <c r="AC40" s="41"/>
      <c r="AD40" s="69"/>
      <c r="AE40" s="41"/>
      <c r="AF40" s="69"/>
    </row>
    <row r="41" spans="1:32" ht="13" x14ac:dyDescent="0.3">
      <c r="A41" s="80" t="s">
        <v>166</v>
      </c>
      <c r="B41" s="101" t="s">
        <v>87</v>
      </c>
      <c r="C41" s="83">
        <v>2.5</v>
      </c>
      <c r="D41" s="75">
        <v>2.5</v>
      </c>
      <c r="E41" s="75">
        <v>2.5</v>
      </c>
      <c r="F41" s="75">
        <v>2.5</v>
      </c>
      <c r="G41" s="75"/>
      <c r="H41" s="75"/>
      <c r="I41" s="75"/>
      <c r="J41" s="75"/>
      <c r="K41" s="110">
        <v>5</v>
      </c>
      <c r="L41" s="111"/>
      <c r="M41" s="110"/>
      <c r="N41" s="111"/>
      <c r="O41" s="78">
        <v>2.5</v>
      </c>
      <c r="P41" s="83">
        <v>2.5</v>
      </c>
      <c r="Q41" s="78">
        <v>2.5</v>
      </c>
      <c r="R41" s="78">
        <v>2.5</v>
      </c>
      <c r="S41" s="75">
        <v>20</v>
      </c>
      <c r="T41" s="75">
        <v>35</v>
      </c>
      <c r="U41" s="78"/>
      <c r="V41" s="75"/>
      <c r="W41" s="76">
        <f>SUM(C41:U41)</f>
        <v>80</v>
      </c>
      <c r="X41" s="73" t="str">
        <f t="shared" si="0"/>
        <v>B</v>
      </c>
      <c r="Z41" s="112"/>
      <c r="AA41" s="112"/>
      <c r="AB41" s="112"/>
      <c r="AC41" s="41"/>
      <c r="AD41" s="69"/>
      <c r="AE41" s="41"/>
      <c r="AF41" s="69"/>
    </row>
    <row r="42" spans="1:32" ht="13" x14ac:dyDescent="0.3">
      <c r="A42" s="80" t="s">
        <v>167</v>
      </c>
      <c r="B42" s="101" t="s">
        <v>88</v>
      </c>
      <c r="C42" s="79">
        <v>2.5</v>
      </c>
      <c r="D42" s="75">
        <v>2.5</v>
      </c>
      <c r="E42" s="75">
        <v>1.5</v>
      </c>
      <c r="F42" s="75">
        <v>2.5</v>
      </c>
      <c r="G42" s="75"/>
      <c r="H42" s="75"/>
      <c r="I42" s="75"/>
      <c r="J42" s="75"/>
      <c r="K42" s="110">
        <v>4</v>
      </c>
      <c r="L42" s="111"/>
      <c r="M42" s="110">
        <v>4</v>
      </c>
      <c r="N42" s="111"/>
      <c r="O42" s="78">
        <v>2.5</v>
      </c>
      <c r="P42" s="85">
        <v>2.5</v>
      </c>
      <c r="Q42" s="78">
        <v>2.5</v>
      </c>
      <c r="R42" s="78">
        <v>2.5</v>
      </c>
      <c r="S42" s="75">
        <v>21</v>
      </c>
      <c r="T42" s="75">
        <v>33</v>
      </c>
      <c r="U42" s="75"/>
      <c r="V42" s="75"/>
      <c r="W42" s="76">
        <f>SUM(C42:V42)</f>
        <v>81</v>
      </c>
      <c r="X42" s="73" t="str">
        <f t="shared" si="0"/>
        <v>B</v>
      </c>
      <c r="Z42" s="112"/>
      <c r="AA42" s="112"/>
      <c r="AB42" s="112"/>
      <c r="AC42" s="41"/>
      <c r="AD42" s="69"/>
      <c r="AE42" s="41"/>
      <c r="AF42" s="69"/>
    </row>
    <row r="43" spans="1:32" ht="13" x14ac:dyDescent="0.3">
      <c r="A43" s="80" t="s">
        <v>168</v>
      </c>
      <c r="B43" s="101" t="s">
        <v>89</v>
      </c>
      <c r="C43" s="79">
        <v>2.5</v>
      </c>
      <c r="D43" s="75">
        <v>2.5</v>
      </c>
      <c r="E43" s="75">
        <v>2.5</v>
      </c>
      <c r="F43" s="75">
        <v>2.5</v>
      </c>
      <c r="G43" s="75">
        <v>1</v>
      </c>
      <c r="H43" s="75"/>
      <c r="I43" s="75"/>
      <c r="J43" s="75"/>
      <c r="K43" s="110">
        <v>5</v>
      </c>
      <c r="L43" s="111"/>
      <c r="M43" s="110">
        <v>5</v>
      </c>
      <c r="N43" s="111"/>
      <c r="O43" s="78">
        <v>2.5</v>
      </c>
      <c r="P43" s="85">
        <v>2.5</v>
      </c>
      <c r="Q43" s="78">
        <v>2.5</v>
      </c>
      <c r="R43" s="78">
        <v>2.5</v>
      </c>
      <c r="S43" s="75">
        <v>30</v>
      </c>
      <c r="T43" s="75">
        <v>38</v>
      </c>
      <c r="U43" s="75"/>
      <c r="V43" s="75"/>
      <c r="W43" s="76">
        <f>SUM(C43:V43)</f>
        <v>99</v>
      </c>
      <c r="X43" s="73" t="str">
        <f t="shared" si="0"/>
        <v>A</v>
      </c>
      <c r="Z43" s="112"/>
      <c r="AA43" s="112"/>
      <c r="AB43" s="112"/>
      <c r="AC43" s="41"/>
      <c r="AD43" s="69"/>
      <c r="AE43" s="41"/>
      <c r="AF43" s="69"/>
    </row>
    <row r="44" spans="1:32" ht="13" x14ac:dyDescent="0.3">
      <c r="A44" s="80" t="s">
        <v>169</v>
      </c>
      <c r="B44" s="101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10">
        <v>4</v>
      </c>
      <c r="L44" s="111"/>
      <c r="M44" s="110">
        <v>4</v>
      </c>
      <c r="N44" s="111"/>
      <c r="O44" s="78">
        <v>2.5</v>
      </c>
      <c r="P44" s="85">
        <v>2.5</v>
      </c>
      <c r="Q44" s="78">
        <v>2.5</v>
      </c>
      <c r="R44" s="78">
        <v>2.5</v>
      </c>
      <c r="S44" s="75"/>
      <c r="T44" s="75">
        <v>27</v>
      </c>
      <c r="U44" s="75">
        <v>21</v>
      </c>
      <c r="V44" s="75"/>
      <c r="W44" s="76">
        <f>SUM(C44:U44)</f>
        <v>70</v>
      </c>
      <c r="X44" s="73" t="str">
        <f t="shared" si="0"/>
        <v>C</v>
      </c>
      <c r="Z44" s="112"/>
      <c r="AA44" s="112"/>
      <c r="AB44" s="112"/>
      <c r="AC44" s="41"/>
      <c r="AD44" s="69"/>
      <c r="AE44" s="41"/>
      <c r="AF44" s="69"/>
    </row>
    <row r="45" spans="1:32" ht="13" x14ac:dyDescent="0.3">
      <c r="A45" s="80" t="s">
        <v>170</v>
      </c>
      <c r="B45" s="101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10"/>
      <c r="L45" s="111"/>
      <c r="M45" s="110"/>
      <c r="N45" s="111"/>
      <c r="O45" s="78"/>
      <c r="P45" s="85"/>
      <c r="Q45" s="78"/>
      <c r="R45" s="78"/>
      <c r="S45" s="75"/>
      <c r="T45" s="75"/>
      <c r="U45" s="75"/>
      <c r="V45" s="75"/>
      <c r="W45" s="76">
        <f t="shared" ref="W45:W50" si="1">SUM(C45:T45)</f>
        <v>0.5</v>
      </c>
      <c r="X45" s="73" t="str">
        <f t="shared" si="0"/>
        <v>F</v>
      </c>
      <c r="Z45" s="112"/>
      <c r="AA45" s="112"/>
      <c r="AB45" s="112"/>
      <c r="AC45" s="41"/>
      <c r="AD45" s="69"/>
      <c r="AE45" s="41"/>
      <c r="AF45" s="69"/>
    </row>
    <row r="46" spans="1:32" ht="13" x14ac:dyDescent="0.3">
      <c r="A46" s="80" t="s">
        <v>171</v>
      </c>
      <c r="B46" s="101" t="s">
        <v>92</v>
      </c>
      <c r="C46" s="79">
        <v>2</v>
      </c>
      <c r="D46" s="75">
        <v>2.5</v>
      </c>
      <c r="E46" s="75">
        <v>2</v>
      </c>
      <c r="F46" s="75" t="s">
        <v>217</v>
      </c>
      <c r="G46" s="75">
        <v>1</v>
      </c>
      <c r="H46" s="75"/>
      <c r="I46" s="75"/>
      <c r="J46" s="75"/>
      <c r="K46" s="110">
        <v>5</v>
      </c>
      <c r="L46" s="111"/>
      <c r="M46" s="110">
        <v>5</v>
      </c>
      <c r="N46" s="111"/>
      <c r="O46" s="78">
        <v>2.5</v>
      </c>
      <c r="P46" s="85">
        <v>2.5</v>
      </c>
      <c r="Q46" s="78">
        <v>2.5</v>
      </c>
      <c r="R46" s="78">
        <v>2.5</v>
      </c>
      <c r="S46" s="75">
        <v>30</v>
      </c>
      <c r="T46" s="75">
        <v>40</v>
      </c>
      <c r="U46" s="75"/>
      <c r="V46" s="75"/>
      <c r="W46" s="76">
        <f t="shared" si="1"/>
        <v>97.5</v>
      </c>
      <c r="X46" s="73" t="str">
        <f t="shared" si="0"/>
        <v>A</v>
      </c>
      <c r="Z46" s="112"/>
      <c r="AA46" s="112"/>
      <c r="AB46" s="112"/>
      <c r="AC46" s="41"/>
      <c r="AD46" s="69"/>
      <c r="AE46" s="41"/>
      <c r="AF46" s="69"/>
    </row>
    <row r="47" spans="1:32" ht="13" x14ac:dyDescent="0.3">
      <c r="A47" s="80" t="s">
        <v>172</v>
      </c>
      <c r="B47" s="101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10">
        <v>5</v>
      </c>
      <c r="L47" s="111"/>
      <c r="M47" s="110">
        <v>4</v>
      </c>
      <c r="N47" s="111"/>
      <c r="O47" s="78">
        <v>2.5</v>
      </c>
      <c r="P47" s="85">
        <v>2.5</v>
      </c>
      <c r="Q47" s="78">
        <v>2.5</v>
      </c>
      <c r="R47" s="78">
        <v>2.5</v>
      </c>
      <c r="S47" s="75">
        <v>28</v>
      </c>
      <c r="T47" s="75">
        <v>0</v>
      </c>
      <c r="U47" s="75"/>
      <c r="V47" s="75">
        <v>32</v>
      </c>
      <c r="W47" s="76">
        <f>SUM(C47:V47)</f>
        <v>86</v>
      </c>
      <c r="X47" s="73" t="str">
        <f t="shared" si="0"/>
        <v>B</v>
      </c>
      <c r="Z47" s="112"/>
      <c r="AA47" s="112"/>
      <c r="AB47" s="112"/>
      <c r="AC47" s="41"/>
      <c r="AD47" s="69"/>
      <c r="AE47" s="41"/>
      <c r="AF47" s="69"/>
    </row>
    <row r="48" spans="1:32" ht="13" x14ac:dyDescent="0.3">
      <c r="A48" s="80" t="s">
        <v>173</v>
      </c>
      <c r="B48" s="101" t="s">
        <v>94</v>
      </c>
      <c r="C48" s="79">
        <v>2</v>
      </c>
      <c r="D48" s="75">
        <v>2</v>
      </c>
      <c r="E48" s="75">
        <v>1</v>
      </c>
      <c r="F48" s="75">
        <v>1.5</v>
      </c>
      <c r="G48" s="75"/>
      <c r="H48" s="75"/>
      <c r="I48" s="75"/>
      <c r="J48" s="75"/>
      <c r="K48" s="110"/>
      <c r="L48" s="111"/>
      <c r="M48" s="110"/>
      <c r="N48" s="111"/>
      <c r="O48" s="78">
        <v>2.5</v>
      </c>
      <c r="P48" s="85">
        <v>2.5</v>
      </c>
      <c r="Q48" s="78">
        <v>2.5</v>
      </c>
      <c r="R48" s="78">
        <v>2.5</v>
      </c>
      <c r="S48" s="75">
        <v>18</v>
      </c>
      <c r="T48" s="75">
        <v>26</v>
      </c>
      <c r="U48" s="75"/>
      <c r="V48" s="75"/>
      <c r="W48" s="76">
        <f t="shared" si="1"/>
        <v>60.5</v>
      </c>
      <c r="X48" s="73" t="str">
        <f t="shared" si="0"/>
        <v>D</v>
      </c>
      <c r="Z48" s="112"/>
      <c r="AA48" s="112"/>
      <c r="AB48" s="112"/>
      <c r="AC48" s="41"/>
      <c r="AD48" s="69"/>
      <c r="AE48" s="41"/>
      <c r="AF48" s="69"/>
    </row>
    <row r="49" spans="1:32" ht="13" x14ac:dyDescent="0.3">
      <c r="A49" s="80" t="s">
        <v>174</v>
      </c>
      <c r="B49" s="101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10">
        <v>5</v>
      </c>
      <c r="L49" s="111"/>
      <c r="M49" s="110">
        <v>4</v>
      </c>
      <c r="N49" s="111"/>
      <c r="O49" s="78">
        <v>2.5</v>
      </c>
      <c r="P49" s="85">
        <v>2.5</v>
      </c>
      <c r="Q49" s="78">
        <v>2.5</v>
      </c>
      <c r="R49" s="78">
        <v>2.5</v>
      </c>
      <c r="S49" s="75">
        <v>5</v>
      </c>
      <c r="T49" s="75"/>
      <c r="U49" s="75"/>
      <c r="V49" s="75">
        <v>32</v>
      </c>
      <c r="W49" s="76">
        <f>SUM(C49:V49)</f>
        <v>60.5</v>
      </c>
      <c r="X49" s="73" t="str">
        <f t="shared" si="0"/>
        <v>D</v>
      </c>
      <c r="Z49" s="112"/>
      <c r="AA49" s="112"/>
      <c r="AB49" s="112"/>
      <c r="AC49" s="41"/>
      <c r="AD49" s="69"/>
      <c r="AE49" s="41"/>
      <c r="AF49" s="69"/>
    </row>
    <row r="50" spans="1:32" ht="13" x14ac:dyDescent="0.3">
      <c r="A50" s="80" t="s">
        <v>175</v>
      </c>
      <c r="B50" s="101" t="s">
        <v>96</v>
      </c>
      <c r="C50" s="78"/>
      <c r="D50" s="75"/>
      <c r="E50" s="75"/>
      <c r="F50" s="75"/>
      <c r="G50" s="75"/>
      <c r="H50" s="75"/>
      <c r="I50" s="75"/>
      <c r="J50" s="75"/>
      <c r="K50" s="110"/>
      <c r="L50" s="111"/>
      <c r="M50" s="110"/>
      <c r="N50" s="111"/>
      <c r="O50" s="74"/>
      <c r="P50" s="83"/>
      <c r="Q50" s="78"/>
      <c r="R50" s="78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1" t="s">
        <v>97</v>
      </c>
      <c r="C51" s="75">
        <v>2.5</v>
      </c>
      <c r="D51" s="75">
        <v>2.5</v>
      </c>
      <c r="E51" s="75">
        <v>2.5</v>
      </c>
      <c r="F51" s="75">
        <v>2.5</v>
      </c>
      <c r="G51" s="75">
        <v>1</v>
      </c>
      <c r="H51" s="75"/>
      <c r="I51" s="75"/>
      <c r="J51" s="75"/>
      <c r="K51" s="110">
        <v>5</v>
      </c>
      <c r="L51" s="111"/>
      <c r="M51" s="110">
        <v>5</v>
      </c>
      <c r="N51" s="111"/>
      <c r="O51" s="74">
        <v>2.5</v>
      </c>
      <c r="P51" s="74">
        <v>2.5</v>
      </c>
      <c r="Q51" s="78">
        <v>2.5</v>
      </c>
      <c r="R51" s="78">
        <v>2.5</v>
      </c>
      <c r="S51" s="75">
        <v>30</v>
      </c>
      <c r="T51" s="75">
        <v>35</v>
      </c>
      <c r="U51" s="75"/>
      <c r="V51" s="75"/>
      <c r="W51" s="76">
        <f>SUM(C51:U51)</f>
        <v>96</v>
      </c>
      <c r="X51" s="73" t="str">
        <f t="shared" si="0"/>
        <v>A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1" t="s">
        <v>98</v>
      </c>
      <c r="C52" s="75">
        <v>1.5</v>
      </c>
      <c r="D52" s="75"/>
      <c r="E52" s="75">
        <v>1.5</v>
      </c>
      <c r="F52" s="75">
        <v>2</v>
      </c>
      <c r="G52" s="75"/>
      <c r="H52" s="75"/>
      <c r="I52" s="75"/>
      <c r="J52" s="75"/>
      <c r="K52" s="110">
        <v>4</v>
      </c>
      <c r="L52" s="111"/>
      <c r="M52" s="110">
        <v>3</v>
      </c>
      <c r="N52" s="111"/>
      <c r="O52" s="74">
        <v>2.5</v>
      </c>
      <c r="P52" s="74">
        <v>2.5</v>
      </c>
      <c r="Q52" s="78">
        <v>2.5</v>
      </c>
      <c r="R52" s="78">
        <v>2.5</v>
      </c>
      <c r="S52" s="75">
        <v>0</v>
      </c>
      <c r="T52" s="75">
        <v>16</v>
      </c>
      <c r="U52" s="75">
        <v>14</v>
      </c>
      <c r="V52" s="75"/>
      <c r="W52" s="76">
        <f>SUM(C52:V52)</f>
        <v>52</v>
      </c>
      <c r="X52" s="73" t="str">
        <f t="shared" si="0"/>
        <v>E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1" t="s">
        <v>99</v>
      </c>
      <c r="C53" s="75">
        <v>2</v>
      </c>
      <c r="D53" s="75">
        <v>2.5</v>
      </c>
      <c r="E53" s="75">
        <v>2</v>
      </c>
      <c r="F53" s="75">
        <v>2</v>
      </c>
      <c r="G53" s="75"/>
      <c r="H53" s="75"/>
      <c r="I53" s="75"/>
      <c r="J53" s="75"/>
      <c r="K53" s="110">
        <v>5</v>
      </c>
      <c r="L53" s="111"/>
      <c r="M53" s="110"/>
      <c r="N53" s="111"/>
      <c r="O53" s="74">
        <v>2.5</v>
      </c>
      <c r="P53" s="78">
        <v>2.5</v>
      </c>
      <c r="Q53" s="78">
        <v>2.5</v>
      </c>
      <c r="R53" s="78">
        <v>2.5</v>
      </c>
      <c r="S53" s="75">
        <v>15</v>
      </c>
      <c r="T53" s="75">
        <v>22</v>
      </c>
      <c r="U53" s="78"/>
      <c r="V53" s="75"/>
      <c r="W53" s="76">
        <f>SUM(C53:T53)</f>
        <v>60.5</v>
      </c>
      <c r="X53" s="73" t="str">
        <f t="shared" si="0"/>
        <v>D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1" t="s">
        <v>100</v>
      </c>
      <c r="C54" s="75">
        <v>2.5</v>
      </c>
      <c r="D54" s="75">
        <v>2.5</v>
      </c>
      <c r="E54" s="75">
        <v>2.5</v>
      </c>
      <c r="F54" s="75">
        <v>2.5</v>
      </c>
      <c r="G54" s="75"/>
      <c r="H54" s="75"/>
      <c r="I54" s="75"/>
      <c r="J54" s="75"/>
      <c r="K54" s="110">
        <v>4</v>
      </c>
      <c r="L54" s="111"/>
      <c r="M54" s="110">
        <v>4</v>
      </c>
      <c r="N54" s="111"/>
      <c r="O54" s="82">
        <v>2.5</v>
      </c>
      <c r="P54" s="78">
        <v>2.5</v>
      </c>
      <c r="Q54" s="78">
        <v>2.5</v>
      </c>
      <c r="R54" s="78">
        <v>2.5</v>
      </c>
      <c r="S54" s="75" t="s">
        <v>214</v>
      </c>
      <c r="T54" s="75">
        <v>38</v>
      </c>
      <c r="U54" s="78">
        <v>28</v>
      </c>
      <c r="V54" s="75"/>
      <c r="W54" s="76">
        <f>SUM(C54:U54)</f>
        <v>94</v>
      </c>
      <c r="X54" s="73" t="str">
        <f t="shared" si="0"/>
        <v>A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1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10">
        <v>4</v>
      </c>
      <c r="L55" s="111"/>
      <c r="M55" s="110">
        <v>4</v>
      </c>
      <c r="N55" s="111"/>
      <c r="O55" s="75">
        <v>2.5</v>
      </c>
      <c r="P55" s="74">
        <v>2.5</v>
      </c>
      <c r="Q55" s="78">
        <v>2.5</v>
      </c>
      <c r="R55" s="78">
        <v>2.5</v>
      </c>
      <c r="S55" s="75" t="s">
        <v>215</v>
      </c>
      <c r="T55" s="75">
        <v>36</v>
      </c>
      <c r="U55" s="75">
        <v>20</v>
      </c>
      <c r="V55" s="75"/>
      <c r="W55" s="76">
        <f>SUM(C55:U55)</f>
        <v>77</v>
      </c>
      <c r="X55" s="73" t="str">
        <f t="shared" si="0"/>
        <v>C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1" t="s">
        <v>102</v>
      </c>
      <c r="C56" s="75">
        <v>1</v>
      </c>
      <c r="D56" s="75">
        <v>2.5</v>
      </c>
      <c r="E56" s="75">
        <v>1.5</v>
      </c>
      <c r="F56" s="75">
        <v>2.5</v>
      </c>
      <c r="G56" s="75"/>
      <c r="H56" s="75"/>
      <c r="I56" s="75"/>
      <c r="J56" s="75"/>
      <c r="K56" s="110"/>
      <c r="L56" s="111"/>
      <c r="M56" s="110"/>
      <c r="N56" s="111"/>
      <c r="O56" s="82">
        <v>2.5</v>
      </c>
      <c r="P56" s="74">
        <v>2.5</v>
      </c>
      <c r="Q56" s="78">
        <v>2.5</v>
      </c>
      <c r="R56" s="78">
        <v>2.5</v>
      </c>
      <c r="S56" s="75">
        <v>14</v>
      </c>
      <c r="T56" s="75">
        <v>25</v>
      </c>
      <c r="U56" s="75"/>
      <c r="V56" s="75"/>
      <c r="W56" s="76">
        <f>SUM(C56:V56)</f>
        <v>56.5</v>
      </c>
      <c r="X56" s="73" t="str">
        <f t="shared" si="0"/>
        <v>E</v>
      </c>
    </row>
    <row r="57" spans="1:32" ht="13" x14ac:dyDescent="0.3">
      <c r="A57" s="80" t="s">
        <v>182</v>
      </c>
      <c r="B57" s="101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10">
        <v>5</v>
      </c>
      <c r="L57" s="111"/>
      <c r="M57" s="110">
        <v>5</v>
      </c>
      <c r="N57" s="111"/>
      <c r="O57" s="74">
        <v>2.5</v>
      </c>
      <c r="P57" s="78">
        <v>2.5</v>
      </c>
      <c r="Q57" s="78">
        <v>2.5</v>
      </c>
      <c r="R57" s="78">
        <v>2.5</v>
      </c>
      <c r="S57" s="75">
        <v>26</v>
      </c>
      <c r="T57" s="75"/>
      <c r="U57" s="78"/>
      <c r="V57" s="75"/>
      <c r="W57" s="76">
        <f>SUM(C57:T57)</f>
        <v>53.5</v>
      </c>
      <c r="X57" s="73" t="str">
        <f t="shared" si="0"/>
        <v>E</v>
      </c>
    </row>
    <row r="58" spans="1:32" ht="13" x14ac:dyDescent="0.3">
      <c r="A58" s="80" t="s">
        <v>183</v>
      </c>
      <c r="B58" s="101" t="s">
        <v>104</v>
      </c>
      <c r="C58" s="75">
        <v>1.5</v>
      </c>
      <c r="D58" s="75">
        <v>1</v>
      </c>
      <c r="E58" s="75">
        <v>1</v>
      </c>
      <c r="F58" s="75">
        <v>2</v>
      </c>
      <c r="G58" s="75"/>
      <c r="H58" s="75"/>
      <c r="I58" s="75"/>
      <c r="J58" s="75"/>
      <c r="K58" s="110">
        <v>5</v>
      </c>
      <c r="L58" s="111"/>
      <c r="M58" s="110">
        <v>5</v>
      </c>
      <c r="N58" s="111"/>
      <c r="O58" s="74">
        <v>2.5</v>
      </c>
      <c r="P58" s="74">
        <v>2.5</v>
      </c>
      <c r="Q58" s="78">
        <v>2.5</v>
      </c>
      <c r="R58" s="78">
        <v>2.5</v>
      </c>
      <c r="S58" s="75">
        <v>10</v>
      </c>
      <c r="T58" s="75">
        <v>20</v>
      </c>
      <c r="U58" s="75"/>
      <c r="V58" s="75"/>
      <c r="W58" s="76">
        <f>SUM(C58:U58)</f>
        <v>55.5</v>
      </c>
      <c r="X58" s="73" t="str">
        <f t="shared" si="0"/>
        <v>E</v>
      </c>
    </row>
    <row r="59" spans="1:32" ht="13" x14ac:dyDescent="0.3">
      <c r="A59" s="80" t="s">
        <v>184</v>
      </c>
      <c r="B59" s="101" t="s">
        <v>105</v>
      </c>
      <c r="C59" s="75">
        <v>2.5</v>
      </c>
      <c r="D59" s="75">
        <v>2.5</v>
      </c>
      <c r="E59" s="75">
        <v>2.5</v>
      </c>
      <c r="F59" s="75">
        <v>2.5</v>
      </c>
      <c r="G59" s="75"/>
      <c r="H59" s="75"/>
      <c r="I59" s="75"/>
      <c r="J59" s="75"/>
      <c r="K59" s="110">
        <v>4</v>
      </c>
      <c r="L59" s="111"/>
      <c r="M59" s="110">
        <v>4</v>
      </c>
      <c r="N59" s="111"/>
      <c r="O59" s="74">
        <v>2.5</v>
      </c>
      <c r="P59" s="78">
        <v>2.5</v>
      </c>
      <c r="Q59" s="78">
        <v>2.5</v>
      </c>
      <c r="R59" s="78">
        <v>2.5</v>
      </c>
      <c r="S59" s="75">
        <v>30</v>
      </c>
      <c r="T59" s="75">
        <v>38</v>
      </c>
      <c r="U59" s="78"/>
      <c r="V59" s="75"/>
      <c r="W59" s="76">
        <f>SUM(C59:T59)</f>
        <v>96</v>
      </c>
      <c r="X59" s="73" t="str">
        <f t="shared" si="0"/>
        <v>A</v>
      </c>
    </row>
    <row r="60" spans="1:32" ht="13" x14ac:dyDescent="0.3">
      <c r="A60" s="80" t="s">
        <v>185</v>
      </c>
      <c r="B60" s="101" t="s">
        <v>106</v>
      </c>
      <c r="C60" s="75"/>
      <c r="D60" s="75"/>
      <c r="E60" s="75"/>
      <c r="F60" s="75"/>
      <c r="G60" s="75"/>
      <c r="H60" s="75"/>
      <c r="I60" s="75"/>
      <c r="J60" s="75"/>
      <c r="K60" s="110"/>
      <c r="L60" s="111"/>
      <c r="M60" s="110"/>
      <c r="N60" s="111"/>
      <c r="O60" s="82">
        <v>2.5</v>
      </c>
      <c r="P60" s="74">
        <v>2.5</v>
      </c>
      <c r="Q60" s="78">
        <v>2.5</v>
      </c>
      <c r="R60" s="78">
        <v>2.5</v>
      </c>
      <c r="S60" s="75"/>
      <c r="T60" s="75"/>
      <c r="U60" s="78"/>
      <c r="V60" s="75"/>
      <c r="W60" s="76">
        <f>SUM(C60:T60)</f>
        <v>10</v>
      </c>
      <c r="X60" s="73" t="str">
        <f t="shared" si="0"/>
        <v>F</v>
      </c>
    </row>
    <row r="61" spans="1:32" ht="13" x14ac:dyDescent="0.3">
      <c r="A61" s="80" t="s">
        <v>186</v>
      </c>
      <c r="B61" s="101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10">
        <v>4</v>
      </c>
      <c r="L61" s="111"/>
      <c r="M61" s="110">
        <v>3</v>
      </c>
      <c r="N61" s="111"/>
      <c r="O61" s="74"/>
      <c r="P61" s="78"/>
      <c r="Q61" s="78"/>
      <c r="R61" s="78"/>
      <c r="S61" s="75"/>
      <c r="T61" s="75"/>
      <c r="U61" s="78">
        <v>21</v>
      </c>
      <c r="V61" s="75">
        <v>29</v>
      </c>
      <c r="W61" s="76">
        <f>SUM(C61:V61)</f>
        <v>60</v>
      </c>
      <c r="X61" s="73" t="str">
        <f t="shared" si="0"/>
        <v>D</v>
      </c>
    </row>
    <row r="62" spans="1:32" ht="13" x14ac:dyDescent="0.3">
      <c r="A62" s="80" t="s">
        <v>187</v>
      </c>
      <c r="B62" s="102" t="s">
        <v>108</v>
      </c>
      <c r="C62" s="78">
        <v>2.5</v>
      </c>
      <c r="D62" s="75">
        <v>2.5</v>
      </c>
      <c r="E62" s="75"/>
      <c r="F62" s="75">
        <v>2.5</v>
      </c>
      <c r="G62" s="75"/>
      <c r="H62" s="75"/>
      <c r="I62" s="75"/>
      <c r="J62" s="75"/>
      <c r="K62" s="110">
        <v>5</v>
      </c>
      <c r="L62" s="111"/>
      <c r="M62" s="110">
        <v>5</v>
      </c>
      <c r="N62" s="111"/>
      <c r="O62" s="82">
        <v>2.5</v>
      </c>
      <c r="P62" s="78">
        <v>2.5</v>
      </c>
      <c r="Q62" s="78">
        <v>2.5</v>
      </c>
      <c r="R62" s="78">
        <v>2.5</v>
      </c>
      <c r="S62" s="75">
        <v>0</v>
      </c>
      <c r="T62" s="75">
        <v>35</v>
      </c>
      <c r="U62" s="78">
        <v>23</v>
      </c>
      <c r="V62" s="75"/>
      <c r="W62" s="76">
        <f>SUM(C62:U62)</f>
        <v>85.5</v>
      </c>
      <c r="X62" s="73" t="str">
        <f>IF(W62&gt;=90,"A",IF(W62&gt;=80,"B",IF(W62&gt;=70,"C",IF(W62&gt;=60,"D",IF(W62&gt;=50,"E",IF(W62=0,"-","F"))))))</f>
        <v>B</v>
      </c>
    </row>
    <row r="63" spans="1:32" ht="13" x14ac:dyDescent="0.3">
      <c r="A63" s="80" t="s">
        <v>188</v>
      </c>
      <c r="B63" s="102" t="s">
        <v>109</v>
      </c>
      <c r="C63" s="78">
        <v>2.5</v>
      </c>
      <c r="D63" s="75">
        <v>2</v>
      </c>
      <c r="E63" s="75">
        <v>2</v>
      </c>
      <c r="F63" s="75">
        <v>2.5</v>
      </c>
      <c r="G63" s="75"/>
      <c r="H63" s="75"/>
      <c r="I63" s="75"/>
      <c r="J63" s="75"/>
      <c r="K63" s="110">
        <v>5</v>
      </c>
      <c r="L63" s="111"/>
      <c r="M63" s="110">
        <v>5</v>
      </c>
      <c r="N63" s="111"/>
      <c r="O63" s="82">
        <v>2.5</v>
      </c>
      <c r="P63" s="78">
        <v>2.5</v>
      </c>
      <c r="Q63" s="78">
        <v>2.5</v>
      </c>
      <c r="R63" s="78">
        <v>2.5</v>
      </c>
      <c r="S63" s="75">
        <v>27</v>
      </c>
      <c r="T63" s="75">
        <v>30</v>
      </c>
      <c r="U63" s="78"/>
      <c r="V63" s="75"/>
      <c r="W63" s="76">
        <f>SUM(C63:T63)</f>
        <v>86</v>
      </c>
      <c r="X63" s="73" t="str">
        <f>IF(W63&gt;=90,"A",IF(W63&gt;=80,"B",IF(W63&gt;=70,"C",IF(W63&gt;=60,"D",IF(W63&gt;=50,"E",IF(W63=0,"-","F"))))))</f>
        <v>B</v>
      </c>
    </row>
    <row r="64" spans="1:32" ht="13" x14ac:dyDescent="0.3">
      <c r="A64" s="80" t="s">
        <v>189</v>
      </c>
      <c r="B64" s="102" t="s">
        <v>110</v>
      </c>
      <c r="C64" s="78">
        <v>2.5</v>
      </c>
      <c r="D64" s="75"/>
      <c r="E64" s="75">
        <v>2.5</v>
      </c>
      <c r="F64" s="75">
        <v>2.5</v>
      </c>
      <c r="G64" s="75"/>
      <c r="H64" s="75"/>
      <c r="I64" s="75"/>
      <c r="J64" s="75"/>
      <c r="K64" s="138">
        <v>4</v>
      </c>
      <c r="L64" s="139"/>
      <c r="M64" s="110">
        <v>5</v>
      </c>
      <c r="N64" s="111"/>
      <c r="O64" s="82">
        <v>2.5</v>
      </c>
      <c r="P64" s="78">
        <v>2.5</v>
      </c>
      <c r="Q64" s="78">
        <v>2.5</v>
      </c>
      <c r="R64" s="78">
        <v>2.5</v>
      </c>
      <c r="S64" s="75"/>
      <c r="T64" s="75">
        <v>31</v>
      </c>
      <c r="U64" s="78"/>
      <c r="V64" s="75"/>
      <c r="W64" s="76">
        <f>SUM(C64:U64)</f>
        <v>57.5</v>
      </c>
      <c r="X64" s="73" t="str">
        <f t="shared" si="0"/>
        <v>E</v>
      </c>
    </row>
    <row r="65" spans="1:24" ht="13" x14ac:dyDescent="0.3">
      <c r="A65" s="80" t="s">
        <v>190</v>
      </c>
      <c r="B65" s="101" t="s">
        <v>111</v>
      </c>
      <c r="C65" s="75">
        <v>2</v>
      </c>
      <c r="D65" s="75"/>
      <c r="E65" s="75">
        <v>2</v>
      </c>
      <c r="F65" s="75">
        <v>2.5</v>
      </c>
      <c r="G65" s="75"/>
      <c r="H65" s="75"/>
      <c r="I65" s="75"/>
      <c r="J65" s="75"/>
      <c r="K65" s="110">
        <v>4</v>
      </c>
      <c r="L65" s="111"/>
      <c r="M65" s="110">
        <v>4</v>
      </c>
      <c r="N65" s="111"/>
      <c r="O65" s="75">
        <v>2.5</v>
      </c>
      <c r="P65" s="74">
        <v>2.5</v>
      </c>
      <c r="Q65" s="78">
        <v>2.5</v>
      </c>
      <c r="R65" s="78">
        <v>2.5</v>
      </c>
      <c r="S65" s="75" t="s">
        <v>216</v>
      </c>
      <c r="T65" s="75">
        <v>4</v>
      </c>
      <c r="U65" s="75">
        <v>22</v>
      </c>
      <c r="V65" s="75"/>
      <c r="W65" s="76">
        <f>SUM(C65:V65)</f>
        <v>50.5</v>
      </c>
      <c r="X65" s="73" t="str">
        <f t="shared" si="0"/>
        <v>E</v>
      </c>
    </row>
    <row r="66" spans="1:24" ht="13" x14ac:dyDescent="0.3">
      <c r="A66" s="80" t="s">
        <v>191</v>
      </c>
      <c r="B66" s="101" t="s">
        <v>112</v>
      </c>
      <c r="C66" s="75">
        <v>2.5</v>
      </c>
      <c r="D66" s="75">
        <v>2.5</v>
      </c>
      <c r="E66" s="75">
        <v>2.5</v>
      </c>
      <c r="F66" s="75">
        <v>2.5</v>
      </c>
      <c r="G66" s="75"/>
      <c r="H66" s="75"/>
      <c r="I66" s="75"/>
      <c r="J66" s="75"/>
      <c r="K66" s="110">
        <v>4</v>
      </c>
      <c r="L66" s="111"/>
      <c r="M66" s="110">
        <v>3</v>
      </c>
      <c r="N66" s="111"/>
      <c r="O66" s="82">
        <v>2.5</v>
      </c>
      <c r="P66" s="74">
        <v>2.5</v>
      </c>
      <c r="Q66" s="78">
        <v>2.5</v>
      </c>
      <c r="R66" s="78">
        <v>2.5</v>
      </c>
      <c r="S66" s="75">
        <v>21</v>
      </c>
      <c r="T66" s="75"/>
      <c r="U66" s="75"/>
      <c r="V66" s="75">
        <v>32</v>
      </c>
      <c r="W66" s="76">
        <f>SUM(C66:V66)</f>
        <v>80</v>
      </c>
      <c r="X66" s="73" t="str">
        <f t="shared" si="0"/>
        <v>B</v>
      </c>
    </row>
    <row r="67" spans="1:24" ht="13" x14ac:dyDescent="0.3">
      <c r="A67" s="80" t="s">
        <v>192</v>
      </c>
      <c r="B67" s="101" t="s">
        <v>113</v>
      </c>
      <c r="C67" s="75">
        <v>2.5</v>
      </c>
      <c r="D67" s="75">
        <v>2.5</v>
      </c>
      <c r="E67" s="75">
        <v>2</v>
      </c>
      <c r="F67" s="75">
        <v>2.5</v>
      </c>
      <c r="G67" s="75"/>
      <c r="H67" s="75"/>
      <c r="I67" s="75"/>
      <c r="J67" s="75"/>
      <c r="K67" s="110">
        <v>5</v>
      </c>
      <c r="L67" s="111"/>
      <c r="M67" s="110">
        <v>4</v>
      </c>
      <c r="N67" s="111"/>
      <c r="O67" s="82">
        <v>2.5</v>
      </c>
      <c r="P67" s="74">
        <v>2.5</v>
      </c>
      <c r="Q67" s="78">
        <v>2.5</v>
      </c>
      <c r="R67" s="78">
        <v>2.5</v>
      </c>
      <c r="S67" s="75">
        <v>30</v>
      </c>
      <c r="T67" s="75">
        <v>32</v>
      </c>
      <c r="U67" s="75"/>
      <c r="V67" s="75"/>
      <c r="W67" s="76">
        <f>SUM(C67:V67)</f>
        <v>90.5</v>
      </c>
      <c r="X67" s="73" t="str">
        <f t="shared" si="0"/>
        <v>A</v>
      </c>
    </row>
    <row r="68" spans="1:24" ht="13" x14ac:dyDescent="0.3">
      <c r="A68" s="80" t="s">
        <v>193</v>
      </c>
      <c r="B68" s="101" t="s">
        <v>114</v>
      </c>
      <c r="C68" s="75">
        <v>2.5</v>
      </c>
      <c r="D68" s="75">
        <v>2.5</v>
      </c>
      <c r="E68" s="75">
        <v>2.5</v>
      </c>
      <c r="F68" s="75">
        <v>1.5</v>
      </c>
      <c r="G68" s="75"/>
      <c r="H68" s="75"/>
      <c r="I68" s="75"/>
      <c r="J68" s="75"/>
      <c r="K68" s="110">
        <v>5</v>
      </c>
      <c r="L68" s="111"/>
      <c r="M68" s="110">
        <v>5</v>
      </c>
      <c r="N68" s="111"/>
      <c r="O68" s="82">
        <v>2.5</v>
      </c>
      <c r="P68" s="74">
        <v>2.5</v>
      </c>
      <c r="Q68" s="78">
        <v>2.5</v>
      </c>
      <c r="R68" s="78">
        <v>2.5</v>
      </c>
      <c r="S68" s="75">
        <v>27</v>
      </c>
      <c r="T68" s="75" t="s">
        <v>218</v>
      </c>
      <c r="U68" s="75"/>
      <c r="V68" s="75">
        <v>28</v>
      </c>
      <c r="W68" s="76">
        <f>SUM(C68:V68)</f>
        <v>84</v>
      </c>
      <c r="X68" s="73" t="str">
        <f t="shared" si="0"/>
        <v>B</v>
      </c>
    </row>
    <row r="69" spans="1:24" ht="13" x14ac:dyDescent="0.3">
      <c r="A69" s="80" t="s">
        <v>194</v>
      </c>
      <c r="B69" s="101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10">
        <v>5</v>
      </c>
      <c r="L69" s="111"/>
      <c r="M69" s="110">
        <v>5</v>
      </c>
      <c r="N69" s="111"/>
      <c r="O69" s="82">
        <v>2.5</v>
      </c>
      <c r="P69" s="74">
        <v>2.5</v>
      </c>
      <c r="Q69" s="78">
        <v>2.5</v>
      </c>
      <c r="R69" s="78">
        <v>2.5</v>
      </c>
      <c r="S69" s="75">
        <v>24</v>
      </c>
      <c r="T69" s="109">
        <v>21</v>
      </c>
      <c r="U69" s="75"/>
      <c r="V69" s="75"/>
      <c r="W69" s="76">
        <f t="shared" ref="W66:W74" si="2">SUM(C69:T69)</f>
        <v>72.5</v>
      </c>
      <c r="X69" s="73" t="str">
        <f t="shared" si="0"/>
        <v>C</v>
      </c>
    </row>
    <row r="70" spans="1:24" ht="13" x14ac:dyDescent="0.3">
      <c r="A70" s="80" t="s">
        <v>195</v>
      </c>
      <c r="B70" s="101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10"/>
      <c r="L70" s="111"/>
      <c r="M70" s="110"/>
      <c r="N70" s="111"/>
      <c r="O70" s="82"/>
      <c r="P70" s="74"/>
      <c r="Q70" s="78"/>
      <c r="R70" s="78"/>
      <c r="S70" s="75">
        <v>0</v>
      </c>
      <c r="T70" s="75"/>
      <c r="U70" s="75">
        <v>0</v>
      </c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1" t="s">
        <v>117</v>
      </c>
      <c r="C71" s="75">
        <v>1.5</v>
      </c>
      <c r="D71" s="75">
        <v>2</v>
      </c>
      <c r="E71" s="75">
        <v>1.5</v>
      </c>
      <c r="F71" s="75">
        <v>1.5</v>
      </c>
      <c r="G71" s="75"/>
      <c r="H71" s="75"/>
      <c r="I71" s="75"/>
      <c r="J71" s="75"/>
      <c r="K71" s="110"/>
      <c r="L71" s="111"/>
      <c r="M71" s="110"/>
      <c r="N71" s="111"/>
      <c r="O71" s="82">
        <v>2.5</v>
      </c>
      <c r="P71" s="74">
        <v>2.5</v>
      </c>
      <c r="Q71" s="78">
        <v>2.5</v>
      </c>
      <c r="R71" s="78">
        <v>2.5</v>
      </c>
      <c r="S71" s="75">
        <v>19</v>
      </c>
      <c r="T71" s="75">
        <v>17</v>
      </c>
      <c r="U71" s="75"/>
      <c r="V71" s="75"/>
      <c r="W71" s="76">
        <f t="shared" si="2"/>
        <v>52.5</v>
      </c>
      <c r="X71" s="73" t="str">
        <f t="shared" si="0"/>
        <v>E</v>
      </c>
    </row>
    <row r="72" spans="1:24" ht="13" x14ac:dyDescent="0.3">
      <c r="A72" s="80" t="s">
        <v>197</v>
      </c>
      <c r="B72" s="102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10">
        <v>5</v>
      </c>
      <c r="L72" s="111"/>
      <c r="M72" s="110">
        <v>5</v>
      </c>
      <c r="N72" s="111"/>
      <c r="O72" s="82">
        <v>2.5</v>
      </c>
      <c r="P72" s="74">
        <v>2.5</v>
      </c>
      <c r="Q72" s="78">
        <v>2.5</v>
      </c>
      <c r="R72" s="78">
        <v>2.5</v>
      </c>
      <c r="S72" s="75"/>
      <c r="T72" s="75"/>
      <c r="U72" s="75">
        <v>17</v>
      </c>
      <c r="V72" s="75">
        <v>26</v>
      </c>
      <c r="W72" s="76">
        <f>SUM(C72:V72)</f>
        <v>66.5</v>
      </c>
      <c r="X72" s="73" t="str">
        <f t="shared" si="0"/>
        <v>D</v>
      </c>
    </row>
    <row r="73" spans="1:24" ht="13" x14ac:dyDescent="0.3">
      <c r="A73" s="98" t="s">
        <v>23</v>
      </c>
      <c r="B73" s="102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10"/>
      <c r="L73" s="111"/>
      <c r="M73" s="110"/>
      <c r="N73" s="111"/>
      <c r="O73" s="82">
        <v>2.5</v>
      </c>
      <c r="P73" s="74">
        <v>2.5</v>
      </c>
      <c r="Q73" s="78">
        <v>2.5</v>
      </c>
      <c r="R73" s="78">
        <v>2.5</v>
      </c>
      <c r="S73" s="75">
        <v>9</v>
      </c>
      <c r="T73" s="75"/>
      <c r="U73" s="75"/>
      <c r="V73" s="75"/>
      <c r="W73" s="76">
        <f t="shared" si="2"/>
        <v>24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1" t="s">
        <v>120</v>
      </c>
      <c r="C74" s="75"/>
      <c r="D74" s="75"/>
      <c r="E74" s="75"/>
      <c r="F74" s="75"/>
      <c r="G74" s="75"/>
      <c r="H74" s="75"/>
      <c r="I74" s="75"/>
      <c r="J74" s="75"/>
      <c r="K74" s="110"/>
      <c r="L74" s="111"/>
      <c r="M74" s="110"/>
      <c r="N74" s="111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1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10">
        <v>5</v>
      </c>
      <c r="L75" s="111"/>
      <c r="M75" s="110">
        <v>5</v>
      </c>
      <c r="N75" s="111"/>
      <c r="O75" s="74">
        <v>2.5</v>
      </c>
      <c r="P75" s="74">
        <v>2.5</v>
      </c>
      <c r="Q75" s="78">
        <v>2.5</v>
      </c>
      <c r="R75" s="78">
        <v>2.5</v>
      </c>
      <c r="S75" s="75">
        <v>30</v>
      </c>
      <c r="T75" s="75">
        <v>24</v>
      </c>
      <c r="U75" s="75"/>
      <c r="V75" s="75"/>
      <c r="W75" s="76">
        <f>SUM(C75:T75)</f>
        <v>81</v>
      </c>
      <c r="X75" s="73" t="str">
        <f t="shared" si="3"/>
        <v>B</v>
      </c>
    </row>
    <row r="76" spans="1:24" ht="13" x14ac:dyDescent="0.3">
      <c r="A76" s="98" t="s">
        <v>26</v>
      </c>
      <c r="B76" s="101" t="s">
        <v>122</v>
      </c>
      <c r="C76" s="75">
        <v>1.5</v>
      </c>
      <c r="D76" s="75">
        <v>2</v>
      </c>
      <c r="E76" s="75">
        <v>1.5</v>
      </c>
      <c r="F76" s="75">
        <v>2</v>
      </c>
      <c r="G76" s="75"/>
      <c r="H76" s="75"/>
      <c r="I76" s="75"/>
      <c r="J76" s="75"/>
      <c r="K76" s="110"/>
      <c r="L76" s="111"/>
      <c r="M76" s="110"/>
      <c r="N76" s="111"/>
      <c r="O76" s="74">
        <v>2.5</v>
      </c>
      <c r="P76" s="78">
        <v>2.5</v>
      </c>
      <c r="Q76" s="78">
        <v>2.5</v>
      </c>
      <c r="R76" s="78">
        <v>2.5</v>
      </c>
      <c r="S76" s="75" t="s">
        <v>216</v>
      </c>
      <c r="T76" s="75">
        <v>19</v>
      </c>
      <c r="U76" s="78">
        <v>21</v>
      </c>
      <c r="V76" s="75"/>
      <c r="W76" s="76">
        <f>SUM(C76:V76)</f>
        <v>57</v>
      </c>
      <c r="X76" s="73" t="str">
        <f t="shared" si="3"/>
        <v>E</v>
      </c>
    </row>
    <row r="77" spans="1:24" ht="13" x14ac:dyDescent="0.3">
      <c r="A77" s="98" t="s">
        <v>27</v>
      </c>
      <c r="B77" s="101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0">
        <v>5</v>
      </c>
      <c r="L77" s="111"/>
      <c r="M77" s="110">
        <v>5</v>
      </c>
      <c r="N77" s="111"/>
      <c r="O77" s="82">
        <v>2.5</v>
      </c>
      <c r="P77" s="74">
        <v>2.5</v>
      </c>
      <c r="Q77" s="78">
        <v>2.5</v>
      </c>
      <c r="R77" s="78">
        <v>2.5</v>
      </c>
      <c r="S77" s="75"/>
      <c r="T77" s="75">
        <v>22</v>
      </c>
      <c r="U77" s="78">
        <v>17</v>
      </c>
      <c r="V77" s="75"/>
      <c r="W77" s="76">
        <f>SUM(C77:V77)</f>
        <v>60</v>
      </c>
      <c r="X77" s="73" t="str">
        <f t="shared" si="3"/>
        <v>D</v>
      </c>
    </row>
    <row r="78" spans="1:24" ht="13" x14ac:dyDescent="0.3">
      <c r="A78" s="98" t="s">
        <v>28</v>
      </c>
      <c r="B78" s="101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0"/>
      <c r="L78" s="111"/>
      <c r="M78" s="110"/>
      <c r="N78" s="111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2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0"/>
      <c r="L79" s="111"/>
      <c r="M79" s="110"/>
      <c r="N79" s="111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2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0"/>
      <c r="L80" s="111"/>
      <c r="M80" s="110"/>
      <c r="N80" s="111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2" t="s">
        <v>127</v>
      </c>
      <c r="C81" s="78"/>
      <c r="D81" s="75"/>
      <c r="E81" s="75"/>
      <c r="F81" s="75"/>
      <c r="G81" s="75"/>
      <c r="H81" s="75"/>
      <c r="I81" s="75"/>
      <c r="J81" s="75"/>
      <c r="K81" s="110">
        <v>5</v>
      </c>
      <c r="L81" s="111"/>
      <c r="M81" s="110">
        <v>5</v>
      </c>
      <c r="N81" s="111"/>
      <c r="O81" s="82">
        <v>2.5</v>
      </c>
      <c r="P81" s="78">
        <v>2.5</v>
      </c>
      <c r="Q81" s="78">
        <v>2.5</v>
      </c>
      <c r="R81" s="78">
        <v>2.5</v>
      </c>
      <c r="S81" s="75"/>
      <c r="T81" s="75" t="s">
        <v>219</v>
      </c>
      <c r="U81" s="78">
        <v>16</v>
      </c>
      <c r="V81" s="75">
        <v>28</v>
      </c>
      <c r="W81" s="76">
        <f>SUM(C81:V81)</f>
        <v>64</v>
      </c>
      <c r="X81" s="73" t="str">
        <f t="shared" si="3"/>
        <v>D</v>
      </c>
    </row>
    <row r="82" spans="1:24" ht="13" x14ac:dyDescent="0.3">
      <c r="A82" s="98" t="s">
        <v>201</v>
      </c>
      <c r="B82" s="102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0">
        <v>5</v>
      </c>
      <c r="L82" s="111"/>
      <c r="M82" s="110">
        <v>5</v>
      </c>
      <c r="N82" s="111"/>
      <c r="O82" s="82">
        <v>2.5</v>
      </c>
      <c r="P82" s="78">
        <v>2.5</v>
      </c>
      <c r="Q82" s="78">
        <v>2.5</v>
      </c>
      <c r="R82" s="78">
        <v>2.5</v>
      </c>
      <c r="S82" s="75"/>
      <c r="T82" s="75">
        <v>28</v>
      </c>
      <c r="U82" s="78">
        <v>21</v>
      </c>
      <c r="V82" s="75"/>
      <c r="W82" s="76">
        <f>SUM(C82:V82)</f>
        <v>70.5</v>
      </c>
      <c r="X82" s="73" t="str">
        <f t="shared" si="3"/>
        <v>C</v>
      </c>
    </row>
    <row r="83" spans="1:24" ht="13" x14ac:dyDescent="0.3">
      <c r="A83" s="107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110">
        <v>5</v>
      </c>
      <c r="L83" s="111"/>
      <c r="M83" s="110">
        <v>5</v>
      </c>
      <c r="N83" s="111"/>
      <c r="O83" s="82">
        <v>2.5</v>
      </c>
      <c r="P83" s="78">
        <v>2.5</v>
      </c>
      <c r="Q83" s="78">
        <v>2.5</v>
      </c>
      <c r="R83" s="78">
        <v>2.5</v>
      </c>
      <c r="S83" s="75"/>
      <c r="T83" s="75">
        <v>31</v>
      </c>
      <c r="U83" s="78"/>
      <c r="V83" s="75"/>
      <c r="W83" s="76">
        <f>SUM(C83:V83)</f>
        <v>51</v>
      </c>
      <c r="X83" s="73" t="str">
        <f t="shared" ref="X83:X103" si="4">IF(W83&gt;=90,"A",IF(W83&gt;=80,"B",IF(W83&gt;=70,"C",IF(W83&gt;=60,"D",IF(W83&gt;=50,"E",IF(W83=0,"-","F"))))))</f>
        <v>E</v>
      </c>
    </row>
    <row r="84" spans="1:24" ht="13" x14ac:dyDescent="0.3">
      <c r="A84" s="107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>
        <v>2.5</v>
      </c>
      <c r="G84" s="75">
        <v>1</v>
      </c>
      <c r="H84" s="75"/>
      <c r="I84" s="75"/>
      <c r="J84" s="75"/>
      <c r="K84" s="110">
        <v>5</v>
      </c>
      <c r="L84" s="111"/>
      <c r="M84" s="110"/>
      <c r="N84" s="111"/>
      <c r="O84" s="82">
        <v>2.5</v>
      </c>
      <c r="P84" s="78">
        <v>2.5</v>
      </c>
      <c r="Q84" s="78">
        <v>2.5</v>
      </c>
      <c r="R84" s="78">
        <v>2.5</v>
      </c>
      <c r="S84" s="75">
        <v>21</v>
      </c>
      <c r="T84" s="75">
        <v>25</v>
      </c>
      <c r="U84" s="78"/>
      <c r="V84" s="75"/>
      <c r="W84" s="76">
        <f>SUM(C84:V84)</f>
        <v>72</v>
      </c>
      <c r="X84" s="73" t="str">
        <f t="shared" si="4"/>
        <v>C</v>
      </c>
    </row>
    <row r="85" spans="1:24" ht="13" x14ac:dyDescent="0.3">
      <c r="A85" s="107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110"/>
      <c r="L85" s="111"/>
      <c r="M85" s="110"/>
      <c r="N85" s="111"/>
      <c r="O85" s="82"/>
      <c r="P85" s="78"/>
      <c r="Q85" s="78"/>
      <c r="R85" s="78"/>
      <c r="S85" s="75"/>
      <c r="T85" s="75"/>
      <c r="U85" s="78"/>
      <c r="V85" s="75"/>
      <c r="W85" s="76">
        <f t="shared" ref="W85:W145" si="5">SUM(C85:R85)+MAX(U85:V85)</f>
        <v>0</v>
      </c>
      <c r="X85" s="73" t="str">
        <f t="shared" si="4"/>
        <v>-</v>
      </c>
    </row>
    <row r="86" spans="1:24" ht="13" x14ac:dyDescent="0.3">
      <c r="A86" s="107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110"/>
      <c r="L86" s="111"/>
      <c r="M86" s="110"/>
      <c r="N86" s="111"/>
      <c r="O86" s="82"/>
      <c r="P86" s="74"/>
      <c r="Q86" s="78"/>
      <c r="R86" s="78"/>
      <c r="S86" s="75"/>
      <c r="T86" s="75"/>
      <c r="U86" s="78"/>
      <c r="V86" s="75"/>
      <c r="W86" s="76">
        <f t="shared" si="5"/>
        <v>0</v>
      </c>
      <c r="X86" s="73" t="str">
        <f t="shared" si="4"/>
        <v>-</v>
      </c>
    </row>
    <row r="87" spans="1:24" ht="13" x14ac:dyDescent="0.3">
      <c r="A87" s="107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110">
        <v>5</v>
      </c>
      <c r="L87" s="111"/>
      <c r="M87" s="110">
        <v>5</v>
      </c>
      <c r="N87" s="111"/>
      <c r="O87" s="82"/>
      <c r="P87" s="78"/>
      <c r="Q87" s="78"/>
      <c r="R87" s="78"/>
      <c r="S87" s="75"/>
      <c r="T87" s="75"/>
      <c r="U87" s="78"/>
      <c r="V87" s="75"/>
      <c r="W87" s="76">
        <f t="shared" si="5"/>
        <v>10</v>
      </c>
      <c r="X87" s="73" t="str">
        <f t="shared" si="4"/>
        <v>F</v>
      </c>
    </row>
    <row r="88" spans="1:24" ht="13" x14ac:dyDescent="0.3">
      <c r="A88" s="107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110"/>
      <c r="L88" s="111"/>
      <c r="M88" s="110"/>
      <c r="N88" s="111"/>
      <c r="O88" s="74"/>
      <c r="P88" s="78"/>
      <c r="Q88" s="78"/>
      <c r="R88" s="78"/>
      <c r="S88" s="75"/>
      <c r="T88" s="75"/>
      <c r="U88" s="78"/>
      <c r="V88" s="75"/>
      <c r="W88" s="76">
        <f t="shared" si="5"/>
        <v>0</v>
      </c>
      <c r="X88" s="73" t="str">
        <f t="shared" si="4"/>
        <v>-</v>
      </c>
    </row>
    <row r="89" spans="1:24" ht="13" x14ac:dyDescent="0.3">
      <c r="A89" s="108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>
        <v>2.5</v>
      </c>
      <c r="G89" s="75">
        <v>1</v>
      </c>
      <c r="H89" s="75"/>
      <c r="I89" s="75"/>
      <c r="J89" s="75"/>
      <c r="K89" s="110">
        <v>5</v>
      </c>
      <c r="L89" s="111"/>
      <c r="M89" s="110">
        <v>2</v>
      </c>
      <c r="N89" s="111"/>
      <c r="O89" s="82">
        <v>2.5</v>
      </c>
      <c r="P89" s="78">
        <v>2.5</v>
      </c>
      <c r="Q89" s="78">
        <v>2.5</v>
      </c>
      <c r="R89" s="78">
        <v>2.5</v>
      </c>
      <c r="S89" s="75">
        <v>2</v>
      </c>
      <c r="T89" s="75">
        <v>23</v>
      </c>
      <c r="U89" s="78"/>
      <c r="V89" s="75"/>
      <c r="W89" s="76">
        <f>SUM(C89:V89)</f>
        <v>51.5</v>
      </c>
      <c r="X89" s="73" t="str">
        <f t="shared" si="4"/>
        <v>E</v>
      </c>
    </row>
    <row r="90" spans="1:24" ht="13" x14ac:dyDescent="0.3">
      <c r="A90" s="108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110"/>
      <c r="L90" s="111"/>
      <c r="M90" s="110"/>
      <c r="N90" s="111"/>
      <c r="O90" s="74"/>
      <c r="P90" s="74"/>
      <c r="Q90" s="78"/>
      <c r="R90" s="78"/>
      <c r="S90" s="75"/>
      <c r="T90" s="75"/>
      <c r="U90" s="75">
        <v>14</v>
      </c>
      <c r="V90" s="75"/>
      <c r="W90" s="76">
        <f t="shared" si="5"/>
        <v>15.5</v>
      </c>
      <c r="X90" s="73" t="str">
        <f t="shared" si="4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5"/>
        <v>0</v>
      </c>
      <c r="X91" s="73" t="str">
        <f t="shared" si="4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5"/>
        <v>0</v>
      </c>
      <c r="X92" s="73" t="str">
        <f t="shared" si="4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5"/>
        <v>0</v>
      </c>
      <c r="X93" s="73" t="str">
        <f t="shared" si="4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5"/>
        <v>0</v>
      </c>
      <c r="X94" s="73" t="str">
        <f t="shared" si="4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5"/>
        <v>0</v>
      </c>
      <c r="X95" s="73" t="str">
        <f t="shared" si="4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5"/>
        <v>0</v>
      </c>
      <c r="X96" s="73" t="str">
        <f t="shared" si="4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5"/>
        <v>0</v>
      </c>
      <c r="X97" s="73" t="str">
        <f t="shared" si="4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5"/>
        <v>0</v>
      </c>
      <c r="X98" s="73" t="str">
        <f t="shared" si="4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5"/>
        <v>0</v>
      </c>
      <c r="X99" s="73" t="str">
        <f t="shared" si="4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5"/>
        <v>0</v>
      </c>
      <c r="X100" s="73" t="str">
        <f t="shared" si="4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5"/>
        <v>0</v>
      </c>
      <c r="X101" s="73" t="str">
        <f t="shared" si="4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5"/>
        <v>0</v>
      </c>
      <c r="X102" s="73" t="str">
        <f t="shared" si="4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5"/>
        <v>0</v>
      </c>
      <c r="X103" s="73" t="str">
        <f t="shared" si="4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5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5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5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5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5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5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5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5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5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5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5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5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5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5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5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5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5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5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5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5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5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5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5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5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5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5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5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5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5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5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5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5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5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5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5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5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5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5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5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5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5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5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18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K83:L83"/>
    <mergeCell ref="K84:L84"/>
    <mergeCell ref="K85:L85"/>
    <mergeCell ref="K86:L86"/>
    <mergeCell ref="K87:L87"/>
    <mergeCell ref="K88:L88"/>
    <mergeCell ref="K89:L89"/>
    <mergeCell ref="K90:L90"/>
    <mergeCell ref="M83:N83"/>
    <mergeCell ref="M84:N84"/>
    <mergeCell ref="M85:N85"/>
    <mergeCell ref="M86:N86"/>
    <mergeCell ref="M87:N87"/>
    <mergeCell ref="M88:N88"/>
    <mergeCell ref="M89:N89"/>
    <mergeCell ref="M90:N90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5" t="s">
        <v>5</v>
      </c>
      <c r="B7" s="148" t="s">
        <v>10</v>
      </c>
      <c r="C7" s="153" t="s">
        <v>6</v>
      </c>
      <c r="D7" s="154"/>
      <c r="E7" s="142" t="s">
        <v>7</v>
      </c>
    </row>
    <row r="8" spans="1:6" s="9" customFormat="1" ht="12.75" customHeight="1" thickBot="1" x14ac:dyDescent="0.3">
      <c r="A8" s="146"/>
      <c r="B8" s="149"/>
      <c r="C8" s="151" t="s">
        <v>8</v>
      </c>
      <c r="D8" s="152" t="s">
        <v>9</v>
      </c>
      <c r="E8" s="143"/>
    </row>
    <row r="9" spans="1:6" s="9" customFormat="1" ht="13.5" customHeight="1" thickBot="1" x14ac:dyDescent="0.3">
      <c r="A9" s="147"/>
      <c r="B9" s="150"/>
      <c r="C9" s="151"/>
      <c r="D9" s="152"/>
      <c r="E9" s="144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26.5</v>
      </c>
      <c r="D10" s="46" t="str">
        <f>IF(SUM(Evidencija!U9:V9)=0,"-",MAX(Evidencija!U9:V9))</f>
        <v>-</v>
      </c>
      <c r="E10" s="47" t="str">
        <f>Evidencija!X9</f>
        <v>E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24</v>
      </c>
      <c r="D11" s="46" t="str">
        <f>IF(SUM(Evidencija!U10:V10)=0,"-",MAX(Evidencija!U10:V10))</f>
        <v>-</v>
      </c>
      <c r="E11" s="47" t="str">
        <f>Evidencija!X10</f>
        <v>E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22.5</v>
      </c>
      <c r="D12" s="46" t="str">
        <f>IF(SUM(Evidencija!U11:V11)=0,"-",MAX(Evidencija!U11:V11))</f>
        <v>-</v>
      </c>
      <c r="E12" s="47" t="str">
        <f>Evidencija!X11</f>
        <v>D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24.5</v>
      </c>
      <c r="D13" s="46" t="str">
        <f>IF(SUM(Evidencija!U12:V12)=0,"-",MAX(Evidencija!U12:V12))</f>
        <v>-</v>
      </c>
      <c r="E13" s="47" t="str">
        <f>Evidencija!X12</f>
        <v>A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16</v>
      </c>
      <c r="D14" s="46">
        <f>IF(SUM(Evidencija!U13:V13)=0,"-",MAX(Evidencija!U13:V13))</f>
        <v>27</v>
      </c>
      <c r="E14" s="47" t="str">
        <f>Evidencija!X13</f>
        <v>D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25.5</v>
      </c>
      <c r="D15" s="46">
        <f>IF(SUM(Evidencija!U14:V14)=0,"-",MAX(Evidencija!U14:V14))</f>
        <v>4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29.5</v>
      </c>
      <c r="D16" s="46" t="str">
        <f>IF(SUM(Evidencija!U15:V15)=0,"-",MAX(Evidencija!U15:V15))</f>
        <v>-</v>
      </c>
      <c r="E16" s="47" t="str">
        <f>Evidencija!X15</f>
        <v>D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30</v>
      </c>
      <c r="D17" s="46">
        <f>IF(SUM(Evidencija!U16:V16)=0,"-",MAX(Evidencija!U16:V16))</f>
        <v>40</v>
      </c>
      <c r="E17" s="47" t="str">
        <f>Evidencija!X16</f>
        <v>A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30</v>
      </c>
      <c r="D19" s="46" t="str">
        <f>IF(SUM(Evidencija!U17:V17)=0,"-",MAX(Evidencija!U17:V17))</f>
        <v>-</v>
      </c>
      <c r="E19" s="47" t="str">
        <f>Evidencija!X17</f>
        <v>A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22</v>
      </c>
      <c r="D20" s="46">
        <f>IF(SUM(Evidencija!U18:V18)=0,"-",MAX(Evidencija!U18:V18))</f>
        <v>27</v>
      </c>
      <c r="E20" s="47" t="str">
        <f>Evidencija!X18</f>
        <v>D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29.5</v>
      </c>
      <c r="D22" s="46" t="str">
        <f>IF(SUM(Evidencija!U19:V19)=0,"-",MAX(Evidencija!U19:V19))</f>
        <v>-</v>
      </c>
      <c r="E22" s="47" t="str">
        <f>Evidencija!X19</f>
        <v>C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13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30</v>
      </c>
      <c r="D24" s="46" t="str">
        <f>IF(SUM(Evidencija!U21:V21)=0,"-",MAX(Evidencija!U21:V21))</f>
        <v>-</v>
      </c>
      <c r="E24" s="47" t="str">
        <f>Evidencija!X21</f>
        <v>A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25.5</v>
      </c>
      <c r="D25" s="46" t="str">
        <f>IF(SUM(Evidencija!U22:V22)=0,"-",MAX(Evidencija!U22:V22))</f>
        <v>-</v>
      </c>
      <c r="E25" s="47" t="str">
        <f>Evidencija!X22</f>
        <v>D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24.5</v>
      </c>
      <c r="D26" s="46" t="str">
        <f>IF(SUM(Evidencija!U23:V23)=0,"-",MAX(Evidencija!U23:V23))</f>
        <v>-</v>
      </c>
      <c r="E26" s="47" t="str">
        <f>Evidencija!X23</f>
        <v>D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12.5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26.5</v>
      </c>
      <c r="D29" s="46" t="str">
        <f>IF(SUM(Evidencija!U25:V25)=0,"-",MAX(Evidencija!U25:V25))</f>
        <v>-</v>
      </c>
      <c r="E29" s="47" t="str">
        <f>Evidencija!X25</f>
        <v>D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29.5</v>
      </c>
      <c r="D30" s="46" t="str">
        <f>IF(SUM(Evidencija!U26:V26)=0,"-",MAX(Evidencija!U26:V26))</f>
        <v>-</v>
      </c>
      <c r="E30" s="47" t="str">
        <f>Evidencija!X26</f>
        <v>E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27.5</v>
      </c>
      <c r="D31" s="46" t="str">
        <f>IF(SUM(Evidencija!U27:V27)=0,"-",MAX(Evidencija!U27:V27))</f>
        <v>-</v>
      </c>
      <c r="E31" s="47" t="str">
        <f>Evidencija!X27</f>
        <v>D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27.5</v>
      </c>
      <c r="D32" s="46" t="str">
        <f>IF(SUM(Evidencija!U28:V28)=0,"-",MAX(Evidencija!U28:V28))</f>
        <v>-</v>
      </c>
      <c r="E32" s="47" t="str">
        <f>Evidencija!X28</f>
        <v>D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29</v>
      </c>
      <c r="D33" s="46">
        <f>IF(SUM(Evidencija!U29:V29)=0,"-",MAX(Evidencija!U29:V29))</f>
        <v>19</v>
      </c>
      <c r="E33" s="47" t="str">
        <f>Evidencija!X29</f>
        <v>C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29</v>
      </c>
      <c r="D34" s="46">
        <f>IF(SUM(Evidencija!U30:V30)=0,"-",MAX(Evidencija!U30:V30))</f>
        <v>25</v>
      </c>
      <c r="E34" s="47" t="str">
        <f>Evidencija!X30</f>
        <v>C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26</v>
      </c>
      <c r="D35" s="46">
        <f>IF(SUM(Evidencija!U31:V31)=0,"-",MAX(Evidencija!U31:V31))</f>
        <v>25</v>
      </c>
      <c r="E35" s="47" t="str">
        <f>Evidencija!X31</f>
        <v>C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25</v>
      </c>
      <c r="D36" s="46" t="str">
        <f>IF(SUM(Evidencija!U32:V32)=0,"-",MAX(Evidencija!U32:V32))</f>
        <v>-</v>
      </c>
      <c r="E36" s="47" t="str">
        <f>Evidencija!X32</f>
        <v>A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29</v>
      </c>
      <c r="D37" s="46" t="str">
        <f>IF(SUM(Evidencija!U33:V33)=0,"-",MAX(Evidencija!U33:V33))</f>
        <v>-</v>
      </c>
      <c r="E37" s="47" t="str">
        <f>Evidencija!X33</f>
        <v>C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26.5</v>
      </c>
      <c r="D38" s="46" t="str">
        <f>IF(SUM(Evidencija!U34:V34)=0,"-",MAX(Evidencija!U34:V34))</f>
        <v>-</v>
      </c>
      <c r="E38" s="47" t="str">
        <f>Evidencija!X34</f>
        <v>C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12.5</v>
      </c>
      <c r="D39" s="46">
        <f>IF(SUM(Evidencija!U35:V35)=0,"-",MAX(Evidencija!U35:V35))</f>
        <v>32</v>
      </c>
      <c r="E39" s="47" t="str">
        <f>Evidencija!X35</f>
        <v>D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20</v>
      </c>
      <c r="D40" s="46" t="str">
        <f>IF(SUM(Evidencija!U36:V36)=0,"-",MAX(Evidencija!U36:V36))</f>
        <v>-</v>
      </c>
      <c r="E40" s="47" t="str">
        <f>Evidencija!X36</f>
        <v>D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30</v>
      </c>
      <c r="D41" s="46" t="str">
        <f>IF(SUM(Evidencija!U37:V37)=0,"-",MAX(Evidencija!U37:V37))</f>
        <v>-</v>
      </c>
      <c r="E41" s="47" t="str">
        <f>Evidencija!X37</f>
        <v>A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26.5</v>
      </c>
      <c r="D42" s="46" t="str">
        <f>IF(SUM(Evidencija!U38:V38)=0,"-",MAX(Evidencija!U38:V38))</f>
        <v>-</v>
      </c>
      <c r="E42" s="47" t="str">
        <f>Evidencija!X38</f>
        <v>D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27.5</v>
      </c>
      <c r="D43" s="46" t="str">
        <f>IF(SUM(Evidencija!U39:V39)=0,"-",MAX(Evidencija!U39:V39))</f>
        <v>-</v>
      </c>
      <c r="E43" s="47" t="str">
        <f>Evidencija!X39</f>
        <v>D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26.5</v>
      </c>
      <c r="D44" s="46" t="str">
        <f>IF(SUM(Evidencija!U40:V40)=0,"-",MAX(Evidencija!U40:V40))</f>
        <v>-</v>
      </c>
      <c r="E44" s="47" t="str">
        <f>Evidencija!X40</f>
        <v>C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25</v>
      </c>
      <c r="D46" s="46" t="str">
        <f>IF(SUM(Evidencija!U41:V41)=0,"-",MAX(Evidencija!U41:V41))</f>
        <v>-</v>
      </c>
      <c r="E46" s="47" t="str">
        <f>Evidencija!X41</f>
        <v>B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27</v>
      </c>
      <c r="D47" s="46" t="str">
        <f>IF(SUM(Evidencija!U42:V42)=0,"-",MAX(Evidencija!U42:V42))</f>
        <v>-</v>
      </c>
      <c r="E47" s="47" t="str">
        <f>Evidencija!X42</f>
        <v>B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31</v>
      </c>
      <c r="D48" s="46" t="str">
        <f>IF(SUM(Evidencija!U43:V43)=0,"-",MAX(Evidencija!U43:V43))</f>
        <v>-</v>
      </c>
      <c r="E48" s="47" t="str">
        <f>Evidencija!X43</f>
        <v>A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22</v>
      </c>
      <c r="D49" s="46">
        <f>IF(SUM(Evidencija!U44:V44)=0,"-",MAX(Evidencija!U44:V44))</f>
        <v>21</v>
      </c>
      <c r="E49" s="47" t="str">
        <f>Evidencija!X44</f>
        <v>C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27.5</v>
      </c>
      <c r="D52" s="46" t="str">
        <f>IF(SUM(Evidencija!U46:V46)=0,"-",MAX(Evidencija!U46:V46))</f>
        <v>-</v>
      </c>
      <c r="E52" s="47" t="str">
        <f>Evidencija!X46</f>
        <v>A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26</v>
      </c>
      <c r="D54" s="46">
        <f>IF(SUM(Evidencija!U47:V47)=0,"-",MAX(Evidencija!U47:V47))</f>
        <v>32</v>
      </c>
      <c r="E54" s="47" t="str">
        <f>Evidencija!X47</f>
        <v>B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16.5</v>
      </c>
      <c r="D55" s="46" t="str">
        <f>IF(SUM(Evidencija!U48:V48)=0,"-",MAX(Evidencija!U48:V48))</f>
        <v>-</v>
      </c>
      <c r="E55" s="47" t="str">
        <f>Evidencija!X48</f>
        <v>D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23.5</v>
      </c>
      <c r="D57" s="46">
        <f>IF(SUM(Evidencija!U49:V49)=0,"-",MAX(Evidencija!U49:V49))</f>
        <v>32</v>
      </c>
      <c r="E57" s="47" t="str">
        <f>Evidencija!X49</f>
        <v>D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31</v>
      </c>
      <c r="D59" s="46" t="str">
        <f>IF(SUM(Evidencija!U51:V51)=0,"-",MAX(Evidencija!U51:V51))</f>
        <v>-</v>
      </c>
      <c r="E59" s="47" t="str">
        <f>Evidencija!X51</f>
        <v>A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22</v>
      </c>
      <c r="D65" s="46">
        <f>IF(SUM(Evidencija!U52:V52)=0,"-",MAX(Evidencija!U52:V52))</f>
        <v>14</v>
      </c>
      <c r="E65" s="47" t="str">
        <f>Evidencija!X52</f>
        <v>E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23.5</v>
      </c>
      <c r="D66" s="46" t="str">
        <f>IF(SUM(Evidencija!U53:V53)=0,"-",MAX(Evidencija!U53:V53))</f>
        <v>-</v>
      </c>
      <c r="E66" s="47" t="str">
        <f>Evidencija!X53</f>
        <v>D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28</v>
      </c>
      <c r="D67" s="46">
        <f>IF(SUM(Evidencija!U54:V54)=0,"-",MAX(Evidencija!U54:V54))</f>
        <v>28</v>
      </c>
      <c r="E67" s="47" t="str">
        <f>Evidencija!X54</f>
        <v>A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24.5</v>
      </c>
      <c r="D68" s="46">
        <f>IF(SUM(Evidencija!U65:V65)=0,"-",MAX(Evidencija!U65:V65))</f>
        <v>22</v>
      </c>
      <c r="E68" s="47" t="str">
        <f>Evidencija!X65</f>
        <v>E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27</v>
      </c>
      <c r="D69" s="46">
        <f>IF(SUM(Evidencija!U66:V66)=0,"-",MAX(Evidencija!U66:V66))</f>
        <v>32</v>
      </c>
      <c r="E69" s="47" t="str">
        <f>Evidencija!X66</f>
        <v>B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27</v>
      </c>
      <c r="D71" s="46" t="str">
        <f>IF(SUM(Evidencija!U75:V75)=0,"-",MAX(Evidencija!U75:V75))</f>
        <v>-</v>
      </c>
      <c r="E71" s="47" t="str">
        <f>Evidencija!X75</f>
        <v>B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17</v>
      </c>
      <c r="D72" s="46">
        <f>IF(SUM(Evidencija!U76:V76)=0,"-",MAX(Evidencija!U76:V76))</f>
        <v>21</v>
      </c>
      <c r="E72" s="47" t="str">
        <f>Evidencija!X76</f>
        <v>E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21</v>
      </c>
      <c r="D73" s="46">
        <f>IF(SUM(Evidencija!U77:V77)=0,"-",MAX(Evidencija!U77:V77))</f>
        <v>17</v>
      </c>
      <c r="E73" s="47" t="str">
        <f>Evidencija!X77</f>
        <v>D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20</v>
      </c>
      <c r="D75" s="46">
        <f>IF(SUM(Evidencija!U81:V81)=0,"-",MAX(Evidencija!U81:V81))</f>
        <v>28</v>
      </c>
      <c r="E75" s="47" t="str">
        <f>Evidencija!X81</f>
        <v>D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21.5</v>
      </c>
      <c r="D76" s="46">
        <f>IF(SUM(Evidencija!U82:V82)=0,"-",MAX(Evidencija!U82:V82))</f>
        <v>21</v>
      </c>
      <c r="E76" s="47" t="str">
        <f>Evidencija!X82</f>
        <v>C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>
        <f>IF(SUM(Evidencija!C83:R83)=0,"-",SUM(Evidencija!C83:R83))</f>
        <v>20</v>
      </c>
      <c r="D77" s="46" t="str">
        <f>IF(SUM(Evidencija!U83:V83)=0,"-",MAX(Evidencija!U83:V83))</f>
        <v>-</v>
      </c>
      <c r="E77" s="47" t="str">
        <f>Evidencija!X83</f>
        <v>E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26</v>
      </c>
      <c r="D78" s="46" t="str">
        <f>IF(SUM(Evidencija!U84:V84)=0,"-",MAX(Evidencija!U84:V84))</f>
        <v>-</v>
      </c>
      <c r="E78" s="47" t="str">
        <f>Evidencija!X84</f>
        <v>C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>
        <f>IF(SUM(Evidencija!C87:R87)=0,"-",SUM(Evidencija!C87:R87))</f>
        <v>10</v>
      </c>
      <c r="D81" s="46" t="str">
        <f>IF(SUM(Evidencija!U87:V87)=0,"-",MAX(Evidencija!U87:V87))</f>
        <v>-</v>
      </c>
      <c r="E81" s="47" t="str">
        <f>Evidencija!X87</f>
        <v>F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26.5</v>
      </c>
      <c r="D83" s="46" t="str">
        <f>IF(SUM(Evidencija!U89:V89)=0,"-",MAX(Evidencija!U89:V89))</f>
        <v>-</v>
      </c>
      <c r="E83" s="47" t="str">
        <f>Evidencija!X89</f>
        <v>E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>
        <f>IF(SUM(Evidencija!U90:V90)=0,"-",MAX(Evidencija!U90:V90))</f>
        <v>14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E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E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D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A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D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D</v>
      </c>
    </row>
    <row r="8" spans="1:19" ht="14.5" thickBot="1" x14ac:dyDescent="0.35">
      <c r="A8" s="22" t="str">
        <f>Zakljucne!E17</f>
        <v>A</v>
      </c>
    </row>
    <row r="9" spans="1:19" ht="14.5" thickBot="1" x14ac:dyDescent="0.35">
      <c r="A9" s="22" t="e">
        <f>Zakljucne!E18</f>
        <v>#REF!</v>
      </c>
      <c r="C9" s="26" t="s">
        <v>18</v>
      </c>
      <c r="D9" s="155" t="s">
        <v>19</v>
      </c>
      <c r="E9" s="156"/>
      <c r="F9" s="157" t="s">
        <v>15</v>
      </c>
      <c r="G9" s="158"/>
      <c r="H9" s="155" t="s">
        <v>17</v>
      </c>
      <c r="I9" s="156"/>
      <c r="J9" s="157" t="s">
        <v>13</v>
      </c>
      <c r="K9" s="158"/>
      <c r="L9" s="155" t="s">
        <v>14</v>
      </c>
      <c r="M9" s="156"/>
      <c r="N9" s="157" t="s">
        <v>16</v>
      </c>
      <c r="O9" s="158"/>
      <c r="P9" s="155" t="s">
        <v>20</v>
      </c>
      <c r="Q9" s="156"/>
      <c r="R9" s="157" t="s">
        <v>21</v>
      </c>
      <c r="S9" s="156"/>
    </row>
    <row r="10" spans="1:19" ht="14.5" thickBot="1" x14ac:dyDescent="0.35">
      <c r="A10" s="22" t="str">
        <f>Zakljucne!E19</f>
        <v>A</v>
      </c>
      <c r="C10" s="27">
        <f>D10+F10+H10+J10+L10+N10</f>
        <v>58</v>
      </c>
      <c r="D10" s="28">
        <f>COUNTIF($A$1:$A$300,"A")</f>
        <v>10</v>
      </c>
      <c r="E10" s="29">
        <f>D10/$C$10*100</f>
        <v>17.241379310344829</v>
      </c>
      <c r="F10" s="30">
        <f>COUNTIF($A$1:$A$300,"B")</f>
        <v>5</v>
      </c>
      <c r="G10" s="31">
        <f>F10/$C$10*100</f>
        <v>8.6206896551724146</v>
      </c>
      <c r="H10" s="28">
        <f>COUNTIF($A$1:$A$300,"C")</f>
        <v>10</v>
      </c>
      <c r="I10" s="29">
        <f>H10/$C$10*100</f>
        <v>17.241379310344829</v>
      </c>
      <c r="J10" s="30">
        <f>COUNTIF($A$1:$A$300,"D")</f>
        <v>18</v>
      </c>
      <c r="K10" s="31">
        <f>J10/$C$10*100</f>
        <v>31.03448275862069</v>
      </c>
      <c r="L10" s="28">
        <f>COUNTIF($A$1:$A$300,"E")</f>
        <v>8</v>
      </c>
      <c r="M10" s="29">
        <f>L10/$C$10*100</f>
        <v>13.793103448275861</v>
      </c>
      <c r="N10" s="30">
        <f>COUNTIF($A$1:$A$300,"F")</f>
        <v>7</v>
      </c>
      <c r="O10" s="31">
        <f>N10/$C$10*100</f>
        <v>12.068965517241379</v>
      </c>
      <c r="P10" s="32">
        <f>D10+F10+H10+J10+L10</f>
        <v>51</v>
      </c>
      <c r="Q10" s="29">
        <f>P10/$C$10*100</f>
        <v>87.931034482758619</v>
      </c>
      <c r="R10" s="33">
        <f>N10</f>
        <v>7</v>
      </c>
      <c r="S10" s="29">
        <f>R10/$C$10*100</f>
        <v>12.068965517241379</v>
      </c>
    </row>
    <row r="11" spans="1:19" ht="14" x14ac:dyDescent="0.3">
      <c r="A11" s="22" t="str">
        <f>Zakljucne!E20</f>
        <v>D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C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A</v>
      </c>
      <c r="G15" s="38"/>
      <c r="H15" s="38"/>
    </row>
    <row r="16" spans="1:19" ht="14" x14ac:dyDescent="0.3">
      <c r="A16" s="22" t="str">
        <f>Zakljucne!E25</f>
        <v>D</v>
      </c>
      <c r="G16" s="37"/>
      <c r="H16" s="38"/>
    </row>
    <row r="17" spans="1:12" ht="14" x14ac:dyDescent="0.3">
      <c r="A17" s="22" t="str">
        <f>Zakljucne!E26</f>
        <v>D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D</v>
      </c>
      <c r="G20" s="37"/>
      <c r="H20" s="38"/>
    </row>
    <row r="21" spans="1:12" ht="14" x14ac:dyDescent="0.3">
      <c r="A21" s="22" t="str">
        <f>Zakljucne!E30</f>
        <v>E</v>
      </c>
      <c r="G21" s="37"/>
      <c r="H21" s="38"/>
    </row>
    <row r="22" spans="1:12" ht="14" x14ac:dyDescent="0.3">
      <c r="A22" s="22" t="str">
        <f>Zakljucne!E31</f>
        <v>D</v>
      </c>
      <c r="G22" s="37"/>
      <c r="H22" s="38"/>
    </row>
    <row r="23" spans="1:12" ht="14" x14ac:dyDescent="0.3">
      <c r="A23" s="22" t="str">
        <f>Zakljucne!E32</f>
        <v>D</v>
      </c>
      <c r="G23" s="37"/>
      <c r="H23" s="38"/>
    </row>
    <row r="24" spans="1:12" ht="14" x14ac:dyDescent="0.3">
      <c r="A24" s="22" t="str">
        <f>Zakljucne!E33</f>
        <v>C</v>
      </c>
      <c r="G24" s="37"/>
      <c r="H24" s="38"/>
    </row>
    <row r="25" spans="1:12" ht="14" x14ac:dyDescent="0.3">
      <c r="A25" s="22" t="str">
        <f>Zakljucne!E34</f>
        <v>C</v>
      </c>
      <c r="G25" s="37"/>
      <c r="H25" s="38"/>
    </row>
    <row r="26" spans="1:12" ht="14" x14ac:dyDescent="0.3">
      <c r="A26" s="22" t="str">
        <f>Zakljucne!E35</f>
        <v>C</v>
      </c>
      <c r="G26" s="37"/>
      <c r="H26" s="38"/>
    </row>
    <row r="27" spans="1:12" ht="14" x14ac:dyDescent="0.3">
      <c r="A27" s="22" t="str">
        <f>Zakljucne!E36</f>
        <v>A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C</v>
      </c>
      <c r="G28" s="37"/>
      <c r="H28" s="38"/>
    </row>
    <row r="29" spans="1:12" ht="14" x14ac:dyDescent="0.3">
      <c r="A29" s="22" t="str">
        <f>Zakljucne!E38</f>
        <v>C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D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A</v>
      </c>
      <c r="G32" s="37"/>
      <c r="H32" s="38"/>
    </row>
    <row r="33" spans="1:12" ht="14" x14ac:dyDescent="0.3">
      <c r="A33" s="22" t="str">
        <f>Zakljucne!E42</f>
        <v>D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D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C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B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B</v>
      </c>
      <c r="G38" s="37"/>
      <c r="H38" s="38"/>
      <c r="L38" s="25"/>
    </row>
    <row r="39" spans="1:12" ht="14" x14ac:dyDescent="0.3">
      <c r="A39" s="22" t="str">
        <f>Zakljucne!E48</f>
        <v>A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C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A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B</v>
      </c>
      <c r="G45" s="37"/>
      <c r="H45" s="38"/>
    </row>
    <row r="46" spans="1:12" ht="14" x14ac:dyDescent="0.3">
      <c r="A46" s="22" t="str">
        <f>Zakljucne!E55</f>
        <v>D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D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A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E</v>
      </c>
      <c r="G56" s="37"/>
      <c r="H56" s="38"/>
    </row>
    <row r="57" spans="1:8" ht="14" x14ac:dyDescent="0.3">
      <c r="A57" s="22" t="str">
        <f>Zakljucne!E66</f>
        <v>D</v>
      </c>
      <c r="G57" s="37"/>
      <c r="H57" s="38"/>
    </row>
    <row r="58" spans="1:8" ht="14" x14ac:dyDescent="0.3">
      <c r="A58" s="22" t="str">
        <f>Zakljucne!E67</f>
        <v>A</v>
      </c>
      <c r="G58" s="37"/>
      <c r="H58" s="38"/>
    </row>
    <row r="59" spans="1:8" ht="14" x14ac:dyDescent="0.3">
      <c r="A59" s="22" t="str">
        <f>Zakljucne!E68</f>
        <v>E</v>
      </c>
      <c r="G59" s="37"/>
      <c r="H59" s="38"/>
    </row>
    <row r="60" spans="1:8" ht="14" x14ac:dyDescent="0.3">
      <c r="A60" s="22" t="str">
        <f>Zakljucne!E69</f>
        <v>B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B</v>
      </c>
      <c r="G62" s="37"/>
      <c r="H62" s="38"/>
    </row>
    <row r="63" spans="1:8" ht="14" x14ac:dyDescent="0.3">
      <c r="A63" s="22" t="str">
        <f>Zakljucne!E72</f>
        <v>E</v>
      </c>
      <c r="G63" s="37"/>
      <c r="H63" s="38"/>
    </row>
    <row r="64" spans="1:8" ht="14" x14ac:dyDescent="0.3">
      <c r="A64" s="22" t="str">
        <f>Zakljucne!E73</f>
        <v>D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D</v>
      </c>
      <c r="G66" s="37"/>
      <c r="H66" s="38"/>
    </row>
    <row r="67" spans="1:8" ht="14" x14ac:dyDescent="0.3">
      <c r="A67" s="22" t="str">
        <f>Zakljucne!E76</f>
        <v>C</v>
      </c>
      <c r="G67" s="37"/>
      <c r="H67" s="38"/>
    </row>
    <row r="68" spans="1:8" ht="14" x14ac:dyDescent="0.3">
      <c r="A68" s="22" t="str">
        <f>Zakljucne!E77</f>
        <v>E</v>
      </c>
      <c r="G68" s="37"/>
      <c r="H68" s="38"/>
    </row>
    <row r="69" spans="1:8" ht="14" x14ac:dyDescent="0.3">
      <c r="A69" s="22" t="str">
        <f>Zakljucne!E78</f>
        <v>C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F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E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2019-02-07T10:25:39Z</dcterms:modified>
</cp:coreProperties>
</file>